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929" firstSheet="23" activeTab="35"/>
  </bookViews>
  <sheets>
    <sheet name="Героев 4" sheetId="2" r:id="rId1"/>
    <sheet name="Героев 6" sheetId="3" r:id="rId2"/>
    <sheet name="Героев 7" sheetId="4" r:id="rId3"/>
    <sheet name="Героев 9" sheetId="5" r:id="rId4"/>
    <sheet name="Героев 9 к.2" sheetId="6" r:id="rId5"/>
    <sheet name="Героев 14" sheetId="7" r:id="rId6"/>
    <sheet name="Севастопольская 2" sheetId="1" r:id="rId7"/>
    <sheet name="Севастопольская 3" sheetId="8" r:id="rId8"/>
    <sheet name="Севастопольская 4" sheetId="9" r:id="rId9"/>
    <sheet name="Севастопольская 5" sheetId="10" r:id="rId10"/>
    <sheet name="Севастопольская 6" sheetId="11" r:id="rId11"/>
    <sheet name="Севастопольская 8" sheetId="12" r:id="rId12"/>
    <sheet name="Севастопольская 9" sheetId="13" r:id="rId13"/>
    <sheet name="Севастопольская 10" sheetId="14" r:id="rId14"/>
    <sheet name="Севастопольская 11" sheetId="15" r:id="rId15"/>
    <sheet name="Севастопольская 12" sheetId="16" r:id="rId16"/>
    <sheet name="Севастопольская 13" sheetId="17" r:id="rId17"/>
    <sheet name="Севастопольская 14" sheetId="18" r:id="rId18"/>
    <sheet name="Севастопольская 15" sheetId="19" r:id="rId19"/>
    <sheet name="Севастопольская 16" sheetId="20" r:id="rId20"/>
    <sheet name="Севастопольская 17" sheetId="21" r:id="rId21"/>
    <sheet name="Севастопольская 18" sheetId="22" r:id="rId22"/>
    <sheet name="Севастопольская 19" sheetId="23" r:id="rId23"/>
    <sheet name="Севастопольская 20" sheetId="24" r:id="rId24"/>
    <sheet name="Севастопольская 21" sheetId="25" r:id="rId25"/>
    <sheet name="Севастопольская 23" sheetId="26" r:id="rId26"/>
    <sheet name="Севастопольская 25" sheetId="27" r:id="rId27"/>
    <sheet name="Севастопольская 27" sheetId="28" r:id="rId28"/>
    <sheet name="Севастопольская 29" sheetId="29" r:id="rId29"/>
    <sheet name="Сердюкова 5" sheetId="30" r:id="rId30"/>
    <sheet name="Сердюкова 9" sheetId="31" r:id="rId31"/>
    <sheet name="Сердюкова 9А" sheetId="32" r:id="rId32"/>
    <sheet name="Сердюкова 11" sheetId="33" r:id="rId33"/>
    <sheet name="пер.Марченко 6" sheetId="34" r:id="rId34"/>
    <sheet name="Спортивная 10" sheetId="35" r:id="rId35"/>
    <sheet name="Доходы, расходы" sheetId="36" r:id="rId36"/>
  </sheets>
  <calcPr calcId="145621"/>
</workbook>
</file>

<file path=xl/calcChain.xml><?xml version="1.0" encoding="utf-8"?>
<calcChain xmlns="http://schemas.openxmlformats.org/spreadsheetml/2006/main">
  <c r="E53" i="28" l="1"/>
  <c r="F60" i="35" l="1"/>
  <c r="D60" i="35"/>
  <c r="E58" i="35"/>
  <c r="E60" i="35" s="1"/>
  <c r="E45" i="35"/>
  <c r="H38" i="35" s="1"/>
  <c r="I33" i="35"/>
  <c r="G33" i="35"/>
  <c r="F32" i="35"/>
  <c r="H32" i="35" s="1"/>
  <c r="F31" i="35"/>
  <c r="H31" i="35" s="1"/>
  <c r="F30" i="35"/>
  <c r="H30" i="35" s="1"/>
  <c r="F29" i="35"/>
  <c r="H29" i="35" s="1"/>
  <c r="F28" i="35"/>
  <c r="H28" i="35" s="1"/>
  <c r="F27" i="35"/>
  <c r="H27" i="35" s="1"/>
  <c r="F26" i="35"/>
  <c r="H26" i="35" s="1"/>
  <c r="F25" i="35"/>
  <c r="H25" i="35" s="1"/>
  <c r="F24" i="35"/>
  <c r="H24" i="35" s="1"/>
  <c r="C18" i="35"/>
  <c r="F66" i="34"/>
  <c r="D66" i="34"/>
  <c r="E51" i="34"/>
  <c r="H38" i="34" s="1"/>
  <c r="I33" i="34"/>
  <c r="G33" i="34"/>
  <c r="F32" i="34"/>
  <c r="H32" i="34" s="1"/>
  <c r="F31" i="34"/>
  <c r="H31" i="34" s="1"/>
  <c r="F30" i="34"/>
  <c r="H30" i="34" s="1"/>
  <c r="F29" i="34"/>
  <c r="H29" i="34" s="1"/>
  <c r="F28" i="34"/>
  <c r="H28" i="34" s="1"/>
  <c r="F27" i="34"/>
  <c r="H27" i="34" s="1"/>
  <c r="F26" i="34"/>
  <c r="H26" i="34" s="1"/>
  <c r="F25" i="34"/>
  <c r="H25" i="34" s="1"/>
  <c r="F24" i="34"/>
  <c r="H24" i="34" s="1"/>
  <c r="C18" i="34"/>
  <c r="F59" i="33"/>
  <c r="D59" i="33"/>
  <c r="E44" i="33"/>
  <c r="H38" i="33" s="1"/>
  <c r="I33" i="33"/>
  <c r="G33" i="33"/>
  <c r="F32" i="33"/>
  <c r="H32" i="33" s="1"/>
  <c r="F31" i="33"/>
  <c r="H31" i="33" s="1"/>
  <c r="F30" i="33"/>
  <c r="H30" i="33" s="1"/>
  <c r="F29" i="33"/>
  <c r="H29" i="33" s="1"/>
  <c r="F28" i="33"/>
  <c r="H28" i="33" s="1"/>
  <c r="F27" i="33"/>
  <c r="H27" i="33" s="1"/>
  <c r="F26" i="33"/>
  <c r="H26" i="33" s="1"/>
  <c r="F25" i="33"/>
  <c r="H25" i="33" s="1"/>
  <c r="F24" i="33"/>
  <c r="H24" i="33" s="1"/>
  <c r="C18" i="33"/>
  <c r="F60" i="32"/>
  <c r="D60" i="32"/>
  <c r="E45" i="32"/>
  <c r="H38" i="32"/>
  <c r="I33" i="32"/>
  <c r="G33" i="32"/>
  <c r="F32" i="32"/>
  <c r="H32" i="32" s="1"/>
  <c r="F31" i="32"/>
  <c r="H31" i="32" s="1"/>
  <c r="F30" i="32"/>
  <c r="H30" i="32" s="1"/>
  <c r="F29" i="32"/>
  <c r="H29" i="32" s="1"/>
  <c r="F28" i="32"/>
  <c r="H28" i="32" s="1"/>
  <c r="F27" i="32"/>
  <c r="H27" i="32" s="1"/>
  <c r="F26" i="32"/>
  <c r="H26" i="32" s="1"/>
  <c r="F25" i="32"/>
  <c r="H25" i="32" s="1"/>
  <c r="F24" i="32"/>
  <c r="H24" i="32" s="1"/>
  <c r="C18" i="32"/>
  <c r="F61" i="31"/>
  <c r="D61" i="31"/>
  <c r="E46" i="31"/>
  <c r="H38" i="31" s="1"/>
  <c r="I33" i="31"/>
  <c r="G33" i="31"/>
  <c r="F32" i="31"/>
  <c r="H32" i="31" s="1"/>
  <c r="F31" i="31"/>
  <c r="H31" i="31" s="1"/>
  <c r="F30" i="31"/>
  <c r="H30" i="31" s="1"/>
  <c r="F29" i="31"/>
  <c r="H29" i="31" s="1"/>
  <c r="F28" i="31"/>
  <c r="H28" i="31" s="1"/>
  <c r="F27" i="31"/>
  <c r="H27" i="31" s="1"/>
  <c r="F26" i="31"/>
  <c r="H26" i="31" s="1"/>
  <c r="F25" i="31"/>
  <c r="H25" i="31" s="1"/>
  <c r="F24" i="31"/>
  <c r="H24" i="31" s="1"/>
  <c r="C18" i="31"/>
  <c r="F62" i="30"/>
  <c r="D62" i="30"/>
  <c r="E47" i="30"/>
  <c r="H38" i="30" s="1"/>
  <c r="I33" i="30"/>
  <c r="G33" i="30"/>
  <c r="F32" i="30"/>
  <c r="H32" i="30" s="1"/>
  <c r="F31" i="30"/>
  <c r="H31" i="30" s="1"/>
  <c r="F30" i="30"/>
  <c r="H30" i="30" s="1"/>
  <c r="F29" i="30"/>
  <c r="H29" i="30" s="1"/>
  <c r="F28" i="30"/>
  <c r="H28" i="30" s="1"/>
  <c r="F27" i="30"/>
  <c r="H27" i="30" s="1"/>
  <c r="F26" i="30"/>
  <c r="H26" i="30" s="1"/>
  <c r="F25" i="30"/>
  <c r="H25" i="30" s="1"/>
  <c r="F24" i="30"/>
  <c r="H24" i="30" s="1"/>
  <c r="C18" i="30"/>
  <c r="F65" i="29"/>
  <c r="D65" i="29"/>
  <c r="E50" i="29"/>
  <c r="H38" i="29" s="1"/>
  <c r="I33" i="29"/>
  <c r="G33" i="29"/>
  <c r="F32" i="29"/>
  <c r="H32" i="29" s="1"/>
  <c r="F31" i="29"/>
  <c r="H31" i="29" s="1"/>
  <c r="F30" i="29"/>
  <c r="H30" i="29" s="1"/>
  <c r="F29" i="29"/>
  <c r="H29" i="29" s="1"/>
  <c r="F28" i="29"/>
  <c r="H28" i="29" s="1"/>
  <c r="F27" i="29"/>
  <c r="H27" i="29" s="1"/>
  <c r="F26" i="29"/>
  <c r="H26" i="29" s="1"/>
  <c r="F25" i="29"/>
  <c r="H25" i="29" s="1"/>
  <c r="F24" i="29"/>
  <c r="H24" i="29" s="1"/>
  <c r="C18" i="29"/>
  <c r="F68" i="28"/>
  <c r="D68" i="28"/>
  <c r="H38" i="28"/>
  <c r="I33" i="28"/>
  <c r="G33" i="28"/>
  <c r="F32" i="28"/>
  <c r="H32" i="28" s="1"/>
  <c r="F31" i="28"/>
  <c r="H31" i="28" s="1"/>
  <c r="F30" i="28"/>
  <c r="H30" i="28" s="1"/>
  <c r="F29" i="28"/>
  <c r="H29" i="28" s="1"/>
  <c r="F28" i="28"/>
  <c r="H28" i="28" s="1"/>
  <c r="F27" i="28"/>
  <c r="H27" i="28" s="1"/>
  <c r="F26" i="28"/>
  <c r="H26" i="28" s="1"/>
  <c r="F25" i="28"/>
  <c r="H25" i="28" s="1"/>
  <c r="F24" i="28"/>
  <c r="H24" i="28" s="1"/>
  <c r="C18" i="28"/>
  <c r="F70" i="27"/>
  <c r="D70" i="27"/>
  <c r="E55" i="27"/>
  <c r="H38" i="27" s="1"/>
  <c r="I33" i="27"/>
  <c r="G33" i="27"/>
  <c r="F32" i="27"/>
  <c r="H32" i="27" s="1"/>
  <c r="F31" i="27"/>
  <c r="H31" i="27" s="1"/>
  <c r="F30" i="27"/>
  <c r="H30" i="27" s="1"/>
  <c r="F29" i="27"/>
  <c r="H29" i="27" s="1"/>
  <c r="F28" i="27"/>
  <c r="H28" i="27" s="1"/>
  <c r="F27" i="27"/>
  <c r="H27" i="27" s="1"/>
  <c r="F26" i="27"/>
  <c r="H26" i="27" s="1"/>
  <c r="F25" i="27"/>
  <c r="H25" i="27" s="1"/>
  <c r="F24" i="27"/>
  <c r="H24" i="27" s="1"/>
  <c r="C18" i="27"/>
  <c r="F63" i="26"/>
  <c r="D63" i="26"/>
  <c r="E48" i="26"/>
  <c r="H38" i="26" s="1"/>
  <c r="I33" i="26"/>
  <c r="G33" i="26"/>
  <c r="F32" i="26"/>
  <c r="H32" i="26" s="1"/>
  <c r="F31" i="26"/>
  <c r="H31" i="26" s="1"/>
  <c r="F30" i="26"/>
  <c r="H30" i="26" s="1"/>
  <c r="F29" i="26"/>
  <c r="H29" i="26" s="1"/>
  <c r="F28" i="26"/>
  <c r="H28" i="26" s="1"/>
  <c r="F27" i="26"/>
  <c r="H27" i="26" s="1"/>
  <c r="F26" i="26"/>
  <c r="H26" i="26" s="1"/>
  <c r="F25" i="26"/>
  <c r="H25" i="26" s="1"/>
  <c r="F24" i="26"/>
  <c r="H24" i="26" s="1"/>
  <c r="C18" i="26"/>
  <c r="F65" i="25"/>
  <c r="D65" i="25"/>
  <c r="E50" i="25"/>
  <c r="H38" i="25" s="1"/>
  <c r="I33" i="25"/>
  <c r="G33" i="25"/>
  <c r="F32" i="25"/>
  <c r="H32" i="25" s="1"/>
  <c r="F31" i="25"/>
  <c r="H31" i="25" s="1"/>
  <c r="F30" i="25"/>
  <c r="H30" i="25" s="1"/>
  <c r="F29" i="25"/>
  <c r="H29" i="25" s="1"/>
  <c r="F28" i="25"/>
  <c r="H28" i="25" s="1"/>
  <c r="F27" i="25"/>
  <c r="H27" i="25" s="1"/>
  <c r="F26" i="25"/>
  <c r="H26" i="25" s="1"/>
  <c r="F25" i="25"/>
  <c r="H25" i="25" s="1"/>
  <c r="F24" i="25"/>
  <c r="H24" i="25" s="1"/>
  <c r="C18" i="25"/>
  <c r="F64" i="24"/>
  <c r="D64" i="24"/>
  <c r="E49" i="24"/>
  <c r="H38" i="24" s="1"/>
  <c r="I33" i="24"/>
  <c r="G33" i="24"/>
  <c r="F32" i="24"/>
  <c r="H32" i="24" s="1"/>
  <c r="F31" i="24"/>
  <c r="H31" i="24" s="1"/>
  <c r="F30" i="24"/>
  <c r="H30" i="24" s="1"/>
  <c r="F29" i="24"/>
  <c r="H29" i="24" s="1"/>
  <c r="F28" i="24"/>
  <c r="H28" i="24" s="1"/>
  <c r="F27" i="24"/>
  <c r="H27" i="24" s="1"/>
  <c r="F26" i="24"/>
  <c r="H26" i="24" s="1"/>
  <c r="F25" i="24"/>
  <c r="H25" i="24" s="1"/>
  <c r="F24" i="24"/>
  <c r="H24" i="24" s="1"/>
  <c r="C18" i="24"/>
  <c r="E64" i="34" l="1"/>
  <c r="E66" i="34" s="1"/>
  <c r="E57" i="33"/>
  <c r="G57" i="33" s="1"/>
  <c r="G59" i="33" s="1"/>
  <c r="E58" i="32"/>
  <c r="E59" i="31"/>
  <c r="G59" i="31" s="1"/>
  <c r="G61" i="31" s="1"/>
  <c r="E60" i="30"/>
  <c r="E62" i="30" s="1"/>
  <c r="E63" i="29"/>
  <c r="E65" i="29" s="1"/>
  <c r="E66" i="28"/>
  <c r="G66" i="28" s="1"/>
  <c r="G68" i="28" s="1"/>
  <c r="E68" i="27"/>
  <c r="G68" i="27" s="1"/>
  <c r="G70" i="27" s="1"/>
  <c r="E61" i="26"/>
  <c r="E63" i="26" s="1"/>
  <c r="E63" i="25"/>
  <c r="G63" i="25" s="1"/>
  <c r="G65" i="25" s="1"/>
  <c r="E62" i="24"/>
  <c r="E59" i="33"/>
  <c r="G58" i="32"/>
  <c r="G60" i="32" s="1"/>
  <c r="E60" i="32"/>
  <c r="E61" i="31"/>
  <c r="E68" i="28"/>
  <c r="E70" i="27"/>
  <c r="G58" i="35"/>
  <c r="G60" i="35" s="1"/>
  <c r="G64" i="34"/>
  <c r="G66" i="34" s="1"/>
  <c r="G60" i="30"/>
  <c r="G62" i="30" s="1"/>
  <c r="G61" i="26"/>
  <c r="G63" i="26" s="1"/>
  <c r="E65" i="25"/>
  <c r="E64" i="24"/>
  <c r="G62" i="24"/>
  <c r="G64" i="24" s="1"/>
  <c r="G63" i="29" l="1"/>
  <c r="G65" i="29" s="1"/>
  <c r="F68" i="23"/>
  <c r="D68" i="23"/>
  <c r="E53" i="23"/>
  <c r="H38" i="23" s="1"/>
  <c r="I33" i="23"/>
  <c r="G33" i="23"/>
  <c r="F32" i="23"/>
  <c r="H32" i="23" s="1"/>
  <c r="F31" i="23"/>
  <c r="H31" i="23" s="1"/>
  <c r="F30" i="23"/>
  <c r="H30" i="23" s="1"/>
  <c r="F29" i="23"/>
  <c r="H29" i="23" s="1"/>
  <c r="F28" i="23"/>
  <c r="H28" i="23" s="1"/>
  <c r="F27" i="23"/>
  <c r="H27" i="23" s="1"/>
  <c r="F26" i="23"/>
  <c r="H26" i="23" s="1"/>
  <c r="F25" i="23"/>
  <c r="H25" i="23" s="1"/>
  <c r="F24" i="23"/>
  <c r="H24" i="23" s="1"/>
  <c r="C18" i="23"/>
  <c r="E51" i="22"/>
  <c r="H38" i="22" s="1"/>
  <c r="F66" i="22"/>
  <c r="D66" i="22"/>
  <c r="I33" i="22"/>
  <c r="G33" i="22"/>
  <c r="F32" i="22"/>
  <c r="H32" i="22" s="1"/>
  <c r="F31" i="22"/>
  <c r="H31" i="22" s="1"/>
  <c r="F30" i="22"/>
  <c r="H30" i="22" s="1"/>
  <c r="F29" i="22"/>
  <c r="H29" i="22" s="1"/>
  <c r="F28" i="22"/>
  <c r="H28" i="22" s="1"/>
  <c r="F27" i="22"/>
  <c r="H27" i="22" s="1"/>
  <c r="F26" i="22"/>
  <c r="H26" i="22" s="1"/>
  <c r="F25" i="22"/>
  <c r="H25" i="22" s="1"/>
  <c r="F24" i="22"/>
  <c r="H24" i="22" s="1"/>
  <c r="C18" i="22"/>
  <c r="E47" i="21"/>
  <c r="E66" i="23" l="1"/>
  <c r="E68" i="23" s="1"/>
  <c r="E64" i="22"/>
  <c r="G64" i="22" s="1"/>
  <c r="G66" i="22" s="1"/>
  <c r="G66" i="23"/>
  <c r="G68" i="23" s="1"/>
  <c r="E66" i="22" l="1"/>
  <c r="F62" i="21"/>
  <c r="D62" i="21"/>
  <c r="H38" i="21"/>
  <c r="I33" i="21"/>
  <c r="G33" i="21"/>
  <c r="F32" i="21"/>
  <c r="H32" i="21" s="1"/>
  <c r="F31" i="21"/>
  <c r="H31" i="21" s="1"/>
  <c r="F30" i="21"/>
  <c r="H30" i="21" s="1"/>
  <c r="F29" i="21"/>
  <c r="H29" i="21" s="1"/>
  <c r="F28" i="21"/>
  <c r="H28" i="21" s="1"/>
  <c r="H27" i="21"/>
  <c r="F27" i="21"/>
  <c r="F26" i="21"/>
  <c r="H26" i="21" s="1"/>
  <c r="F25" i="21"/>
  <c r="H25" i="21" s="1"/>
  <c r="F24" i="21"/>
  <c r="H24" i="21" s="1"/>
  <c r="C18" i="21"/>
  <c r="F61" i="20"/>
  <c r="D61" i="20"/>
  <c r="E46" i="20"/>
  <c r="H38" i="20" s="1"/>
  <c r="I33" i="20"/>
  <c r="G33" i="20"/>
  <c r="F32" i="20"/>
  <c r="H32" i="20" s="1"/>
  <c r="F31" i="20"/>
  <c r="H31" i="20" s="1"/>
  <c r="F30" i="20"/>
  <c r="H30" i="20" s="1"/>
  <c r="F29" i="20"/>
  <c r="H29" i="20" s="1"/>
  <c r="F28" i="20"/>
  <c r="H28" i="20" s="1"/>
  <c r="F27" i="20"/>
  <c r="H27" i="20" s="1"/>
  <c r="F26" i="20"/>
  <c r="H26" i="20" s="1"/>
  <c r="F25" i="20"/>
  <c r="H25" i="20" s="1"/>
  <c r="H24" i="20"/>
  <c r="F24" i="20"/>
  <c r="C18" i="20"/>
  <c r="E60" i="21" l="1"/>
  <c r="E59" i="20"/>
  <c r="G60" i="21"/>
  <c r="G62" i="21" s="1"/>
  <c r="E62" i="21"/>
  <c r="G59" i="20"/>
  <c r="G61" i="20" s="1"/>
  <c r="E61" i="20"/>
  <c r="F63" i="19" l="1"/>
  <c r="D63" i="19"/>
  <c r="E61" i="19"/>
  <c r="E48" i="19"/>
  <c r="H38" i="19" s="1"/>
  <c r="I33" i="19"/>
  <c r="G33" i="19"/>
  <c r="F32" i="19"/>
  <c r="H32" i="19" s="1"/>
  <c r="F31" i="19"/>
  <c r="H31" i="19" s="1"/>
  <c r="F30" i="19"/>
  <c r="H30" i="19" s="1"/>
  <c r="F29" i="19"/>
  <c r="H29" i="19" s="1"/>
  <c r="F28" i="19"/>
  <c r="H28" i="19" s="1"/>
  <c r="F27" i="19"/>
  <c r="H27" i="19" s="1"/>
  <c r="F26" i="19"/>
  <c r="H26" i="19" s="1"/>
  <c r="F25" i="19"/>
  <c r="H25" i="19" s="1"/>
  <c r="F24" i="19"/>
  <c r="H24" i="19" s="1"/>
  <c r="C18" i="19"/>
  <c r="F61" i="18"/>
  <c r="D61" i="18"/>
  <c r="E46" i="18"/>
  <c r="H38" i="18" s="1"/>
  <c r="I33" i="18"/>
  <c r="G33" i="18"/>
  <c r="F32" i="18"/>
  <c r="H32" i="18" s="1"/>
  <c r="F31" i="18"/>
  <c r="H31" i="18" s="1"/>
  <c r="F30" i="18"/>
  <c r="H30" i="18" s="1"/>
  <c r="F29" i="18"/>
  <c r="H29" i="18" s="1"/>
  <c r="F28" i="18"/>
  <c r="H28" i="18" s="1"/>
  <c r="F27" i="18"/>
  <c r="H27" i="18" s="1"/>
  <c r="F26" i="18"/>
  <c r="H26" i="18" s="1"/>
  <c r="F25" i="18"/>
  <c r="H25" i="18" s="1"/>
  <c r="F24" i="18"/>
  <c r="H24" i="18" s="1"/>
  <c r="C18" i="18"/>
  <c r="E59" i="18" l="1"/>
  <c r="G59" i="18" s="1"/>
  <c r="G61" i="18" s="1"/>
  <c r="E63" i="19"/>
  <c r="G61" i="19"/>
  <c r="G63" i="19" s="1"/>
  <c r="E61" i="18"/>
  <c r="E52" i="17"/>
  <c r="H38" i="17" s="1"/>
  <c r="F67" i="17"/>
  <c r="D67" i="17"/>
  <c r="I33" i="17"/>
  <c r="G33" i="17"/>
  <c r="F32" i="17"/>
  <c r="H32" i="17" s="1"/>
  <c r="F31" i="17"/>
  <c r="H31" i="17" s="1"/>
  <c r="F30" i="17"/>
  <c r="H30" i="17" s="1"/>
  <c r="F29" i="17"/>
  <c r="H29" i="17" s="1"/>
  <c r="F28" i="17"/>
  <c r="H28" i="17" s="1"/>
  <c r="F27" i="17"/>
  <c r="H27" i="17" s="1"/>
  <c r="F26" i="17"/>
  <c r="H26" i="17" s="1"/>
  <c r="F25" i="17"/>
  <c r="H25" i="17" s="1"/>
  <c r="F24" i="17"/>
  <c r="H24" i="17" s="1"/>
  <c r="C18" i="17"/>
  <c r="E52" i="15"/>
  <c r="E48" i="16"/>
  <c r="H38" i="16" s="1"/>
  <c r="F63" i="16"/>
  <c r="D63" i="16"/>
  <c r="I33" i="16"/>
  <c r="G33" i="16"/>
  <c r="F32" i="16"/>
  <c r="H32" i="16" s="1"/>
  <c r="F31" i="16"/>
  <c r="H31" i="16" s="1"/>
  <c r="F30" i="16"/>
  <c r="H30" i="16" s="1"/>
  <c r="F29" i="16"/>
  <c r="H29" i="16" s="1"/>
  <c r="F28" i="16"/>
  <c r="H28" i="16" s="1"/>
  <c r="F27" i="16"/>
  <c r="H27" i="16" s="1"/>
  <c r="F26" i="16"/>
  <c r="H26" i="16" s="1"/>
  <c r="F25" i="16"/>
  <c r="H25" i="16" s="1"/>
  <c r="H24" i="16"/>
  <c r="F24" i="16"/>
  <c r="C18" i="16"/>
  <c r="E65" i="17" l="1"/>
  <c r="G65" i="17" s="1"/>
  <c r="G67" i="17" s="1"/>
  <c r="E61" i="16"/>
  <c r="G61" i="16" s="1"/>
  <c r="G63" i="16" s="1"/>
  <c r="E63" i="16"/>
  <c r="E53" i="8"/>
  <c r="E50" i="1"/>
  <c r="E47" i="6"/>
  <c r="E55" i="7"/>
  <c r="E48" i="5"/>
  <c r="E51" i="4"/>
  <c r="E67" i="17" l="1"/>
  <c r="F67" i="15"/>
  <c r="D67" i="15"/>
  <c r="H38" i="15"/>
  <c r="I33" i="15"/>
  <c r="G33" i="15"/>
  <c r="F32" i="15"/>
  <c r="H32" i="15" s="1"/>
  <c r="F31" i="15"/>
  <c r="H31" i="15" s="1"/>
  <c r="F30" i="15"/>
  <c r="H30" i="15" s="1"/>
  <c r="F29" i="15"/>
  <c r="H29" i="15" s="1"/>
  <c r="F28" i="15"/>
  <c r="H28" i="15" s="1"/>
  <c r="F27" i="15"/>
  <c r="H27" i="15" s="1"/>
  <c r="F26" i="15"/>
  <c r="H26" i="15" s="1"/>
  <c r="F25" i="15"/>
  <c r="H25" i="15" s="1"/>
  <c r="F24" i="15"/>
  <c r="H24" i="15" s="1"/>
  <c r="C18" i="15"/>
  <c r="F70" i="14"/>
  <c r="D70" i="14"/>
  <c r="E55" i="14"/>
  <c r="H38" i="14" s="1"/>
  <c r="I33" i="14"/>
  <c r="G33" i="14"/>
  <c r="H32" i="14"/>
  <c r="F32" i="14"/>
  <c r="H31" i="14"/>
  <c r="F31" i="14"/>
  <c r="F30" i="14"/>
  <c r="H30" i="14" s="1"/>
  <c r="H29" i="14"/>
  <c r="F29" i="14"/>
  <c r="H28" i="14"/>
  <c r="F28" i="14"/>
  <c r="F27" i="14"/>
  <c r="H27" i="14" s="1"/>
  <c r="H26" i="14"/>
  <c r="F26" i="14"/>
  <c r="H25" i="14"/>
  <c r="F25" i="14"/>
  <c r="F24" i="14"/>
  <c r="H24" i="14" s="1"/>
  <c r="C18" i="14"/>
  <c r="F67" i="13"/>
  <c r="D67" i="13"/>
  <c r="E52" i="13"/>
  <c r="H38" i="13" s="1"/>
  <c r="I33" i="13"/>
  <c r="G33" i="13"/>
  <c r="F32" i="13"/>
  <c r="H32" i="13" s="1"/>
  <c r="F31" i="13"/>
  <c r="H31" i="13" s="1"/>
  <c r="F30" i="13"/>
  <c r="H30" i="13" s="1"/>
  <c r="F29" i="13"/>
  <c r="H29" i="13" s="1"/>
  <c r="F28" i="13"/>
  <c r="H28" i="13" s="1"/>
  <c r="F27" i="13"/>
  <c r="H27" i="13" s="1"/>
  <c r="F26" i="13"/>
  <c r="H26" i="13" s="1"/>
  <c r="F25" i="13"/>
  <c r="H25" i="13" s="1"/>
  <c r="F24" i="13"/>
  <c r="H24" i="13" s="1"/>
  <c r="C18" i="13"/>
  <c r="F70" i="12"/>
  <c r="D70" i="12"/>
  <c r="E55" i="12"/>
  <c r="H38" i="12" s="1"/>
  <c r="I33" i="12"/>
  <c r="G33" i="12"/>
  <c r="H32" i="12"/>
  <c r="F32" i="12"/>
  <c r="H31" i="12"/>
  <c r="F31" i="12"/>
  <c r="H30" i="12"/>
  <c r="F30" i="12"/>
  <c r="H29" i="12"/>
  <c r="F29" i="12"/>
  <c r="H28" i="12"/>
  <c r="F28" i="12"/>
  <c r="H27" i="12"/>
  <c r="F27" i="12"/>
  <c r="H26" i="12"/>
  <c r="F26" i="12"/>
  <c r="H25" i="12"/>
  <c r="F25" i="12"/>
  <c r="H24" i="12"/>
  <c r="F24" i="12"/>
  <c r="C18" i="12"/>
  <c r="G67" i="11"/>
  <c r="F67" i="11"/>
  <c r="D67" i="11"/>
  <c r="G65" i="11"/>
  <c r="E65" i="11"/>
  <c r="E67" i="11" s="1"/>
  <c r="E52" i="11"/>
  <c r="H38" i="11" s="1"/>
  <c r="I33" i="11"/>
  <c r="G33" i="11"/>
  <c r="H32" i="11"/>
  <c r="F32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C18" i="11"/>
  <c r="F64" i="10"/>
  <c r="D64" i="10"/>
  <c r="E49" i="10"/>
  <c r="H38" i="10" s="1"/>
  <c r="I33" i="10"/>
  <c r="G33" i="10"/>
  <c r="H32" i="10"/>
  <c r="F32" i="10"/>
  <c r="F31" i="10"/>
  <c r="H31" i="10" s="1"/>
  <c r="H30" i="10"/>
  <c r="F30" i="10"/>
  <c r="H29" i="10"/>
  <c r="F29" i="10"/>
  <c r="F28" i="10"/>
  <c r="H28" i="10" s="1"/>
  <c r="H27" i="10"/>
  <c r="F27" i="10"/>
  <c r="H26" i="10"/>
  <c r="F26" i="10"/>
  <c r="F25" i="10"/>
  <c r="H25" i="10" s="1"/>
  <c r="H24" i="10"/>
  <c r="F24" i="10"/>
  <c r="C18" i="10"/>
  <c r="F67" i="9"/>
  <c r="D67" i="9"/>
  <c r="E52" i="9"/>
  <c r="H38" i="9" s="1"/>
  <c r="I33" i="9"/>
  <c r="G33" i="9"/>
  <c r="H32" i="9"/>
  <c r="F32" i="9"/>
  <c r="H31" i="9"/>
  <c r="F31" i="9"/>
  <c r="F30" i="9"/>
  <c r="H30" i="9" s="1"/>
  <c r="H29" i="9"/>
  <c r="F29" i="9"/>
  <c r="H28" i="9"/>
  <c r="F28" i="9"/>
  <c r="F27" i="9"/>
  <c r="H27" i="9" s="1"/>
  <c r="H26" i="9"/>
  <c r="F26" i="9"/>
  <c r="H25" i="9"/>
  <c r="F25" i="9"/>
  <c r="F24" i="9"/>
  <c r="H24" i="9" s="1"/>
  <c r="C18" i="9"/>
  <c r="F68" i="8"/>
  <c r="D68" i="8"/>
  <c r="H38" i="8"/>
  <c r="I33" i="8"/>
  <c r="G33" i="8"/>
  <c r="F32" i="8"/>
  <c r="H32" i="8" s="1"/>
  <c r="H31" i="8"/>
  <c r="F31" i="8"/>
  <c r="F30" i="8"/>
  <c r="H30" i="8" s="1"/>
  <c r="F29" i="8"/>
  <c r="H29" i="8" s="1"/>
  <c r="F28" i="8"/>
  <c r="H28" i="8" s="1"/>
  <c r="F27" i="8"/>
  <c r="H27" i="8" s="1"/>
  <c r="F26" i="8"/>
  <c r="H26" i="8" s="1"/>
  <c r="F25" i="8"/>
  <c r="H25" i="8" s="1"/>
  <c r="F24" i="8"/>
  <c r="H24" i="8" s="1"/>
  <c r="C18" i="8"/>
  <c r="F65" i="1"/>
  <c r="D65" i="1"/>
  <c r="H38" i="1"/>
  <c r="I33" i="1"/>
  <c r="G33" i="1"/>
  <c r="F32" i="1"/>
  <c r="H32" i="1" s="1"/>
  <c r="F31" i="1"/>
  <c r="H31" i="1" s="1"/>
  <c r="F30" i="1"/>
  <c r="H30" i="1" s="1"/>
  <c r="F29" i="1"/>
  <c r="H29" i="1" s="1"/>
  <c r="F28" i="1"/>
  <c r="H28" i="1" s="1"/>
  <c r="H27" i="1"/>
  <c r="F27" i="1"/>
  <c r="F26" i="1"/>
  <c r="H26" i="1" s="1"/>
  <c r="F25" i="1"/>
  <c r="H25" i="1" s="1"/>
  <c r="H24" i="1"/>
  <c r="F24" i="1"/>
  <c r="C18" i="1"/>
  <c r="F70" i="7"/>
  <c r="D70" i="7"/>
  <c r="E68" i="7"/>
  <c r="E70" i="7" s="1"/>
  <c r="H38" i="7"/>
  <c r="I33" i="7"/>
  <c r="G33" i="7"/>
  <c r="F32" i="7"/>
  <c r="H32" i="7" s="1"/>
  <c r="F31" i="7"/>
  <c r="H31" i="7" s="1"/>
  <c r="F30" i="7"/>
  <c r="H30" i="7" s="1"/>
  <c r="F29" i="7"/>
  <c r="H29" i="7" s="1"/>
  <c r="F28" i="7"/>
  <c r="H28" i="7" s="1"/>
  <c r="F27" i="7"/>
  <c r="H27" i="7" s="1"/>
  <c r="F26" i="7"/>
  <c r="H26" i="7" s="1"/>
  <c r="F25" i="7"/>
  <c r="H25" i="7" s="1"/>
  <c r="F24" i="7"/>
  <c r="H24" i="7" s="1"/>
  <c r="C18" i="7"/>
  <c r="F62" i="6"/>
  <c r="D62" i="6"/>
  <c r="H38" i="6"/>
  <c r="I33" i="6"/>
  <c r="G33" i="6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4" i="6"/>
  <c r="H24" i="6" s="1"/>
  <c r="C18" i="6"/>
  <c r="F63" i="5"/>
  <c r="D63" i="5"/>
  <c r="H38" i="5"/>
  <c r="I33" i="5"/>
  <c r="G33" i="5"/>
  <c r="F32" i="5"/>
  <c r="H32" i="5" s="1"/>
  <c r="F31" i="5"/>
  <c r="H31" i="5" s="1"/>
  <c r="F30" i="5"/>
  <c r="H30" i="5" s="1"/>
  <c r="F29" i="5"/>
  <c r="H29" i="5" s="1"/>
  <c r="F28" i="5"/>
  <c r="H28" i="5" s="1"/>
  <c r="F27" i="5"/>
  <c r="H27" i="5" s="1"/>
  <c r="F26" i="5"/>
  <c r="H26" i="5" s="1"/>
  <c r="F25" i="5"/>
  <c r="H25" i="5" s="1"/>
  <c r="F24" i="5"/>
  <c r="H24" i="5" s="1"/>
  <c r="C18" i="5"/>
  <c r="F66" i="4"/>
  <c r="D66" i="4"/>
  <c r="H38" i="4"/>
  <c r="I33" i="4"/>
  <c r="G33" i="4"/>
  <c r="F32" i="4"/>
  <c r="H32" i="4" s="1"/>
  <c r="F31" i="4"/>
  <c r="H31" i="4" s="1"/>
  <c r="F30" i="4"/>
  <c r="H30" i="4" s="1"/>
  <c r="F29" i="4"/>
  <c r="H29" i="4" s="1"/>
  <c r="F28" i="4"/>
  <c r="H28" i="4" s="1"/>
  <c r="F27" i="4"/>
  <c r="H27" i="4" s="1"/>
  <c r="F26" i="4"/>
  <c r="H26" i="4" s="1"/>
  <c r="F25" i="4"/>
  <c r="H25" i="4" s="1"/>
  <c r="F24" i="4"/>
  <c r="H24" i="4" s="1"/>
  <c r="C18" i="4"/>
  <c r="G67" i="3"/>
  <c r="F67" i="3"/>
  <c r="E67" i="3"/>
  <c r="D67" i="3"/>
  <c r="G65" i="3"/>
  <c r="E65" i="3"/>
  <c r="E52" i="3"/>
  <c r="H38" i="3"/>
  <c r="I33" i="3"/>
  <c r="G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C18" i="3"/>
  <c r="F66" i="2"/>
  <c r="D66" i="2"/>
  <c r="H53" i="2"/>
  <c r="E51" i="2"/>
  <c r="H38" i="2" s="1"/>
  <c r="I33" i="2"/>
  <c r="G33" i="2"/>
  <c r="E64" i="2" s="1"/>
  <c r="H32" i="2"/>
  <c r="F32" i="2"/>
  <c r="F31" i="2"/>
  <c r="H31" i="2" s="1"/>
  <c r="F30" i="2"/>
  <c r="H30" i="2" s="1"/>
  <c r="H29" i="2"/>
  <c r="F29" i="2"/>
  <c r="F28" i="2"/>
  <c r="H28" i="2" s="1"/>
  <c r="F27" i="2"/>
  <c r="H27" i="2" s="1"/>
  <c r="H26" i="2"/>
  <c r="F26" i="2"/>
  <c r="F25" i="2"/>
  <c r="H25" i="2" s="1"/>
  <c r="F24" i="2"/>
  <c r="H24" i="2" s="1"/>
  <c r="E65" i="15" l="1"/>
  <c r="E68" i="14"/>
  <c r="E65" i="13"/>
  <c r="E67" i="13" s="1"/>
  <c r="E68" i="12"/>
  <c r="E62" i="10"/>
  <c r="E65" i="9"/>
  <c r="E66" i="8"/>
  <c r="E68" i="8" s="1"/>
  <c r="E63" i="1"/>
  <c r="E65" i="1" s="1"/>
  <c r="G68" i="7"/>
  <c r="G70" i="7" s="1"/>
  <c r="E60" i="6"/>
  <c r="E62" i="6" s="1"/>
  <c r="E61" i="5"/>
  <c r="E64" i="4"/>
  <c r="G64" i="4" s="1"/>
  <c r="G66" i="4" s="1"/>
  <c r="G65" i="15"/>
  <c r="G67" i="15" s="1"/>
  <c r="E67" i="15"/>
  <c r="G65" i="13"/>
  <c r="G67" i="13" s="1"/>
  <c r="G66" i="8"/>
  <c r="G68" i="8" s="1"/>
  <c r="G61" i="5"/>
  <c r="G63" i="5" s="1"/>
  <c r="E63" i="5"/>
  <c r="E66" i="2"/>
  <c r="G64" i="2"/>
  <c r="G66" i="2" s="1"/>
  <c r="E70" i="14" l="1"/>
  <c r="G68" i="14"/>
  <c r="G70" i="14" s="1"/>
  <c r="E70" i="12"/>
  <c r="G68" i="12"/>
  <c r="G70" i="12" s="1"/>
  <c r="G62" i="10"/>
  <c r="G64" i="10" s="1"/>
  <c r="E64" i="10"/>
  <c r="E67" i="9"/>
  <c r="G65" i="9"/>
  <c r="G67" i="9" s="1"/>
  <c r="G63" i="1"/>
  <c r="G65" i="1" s="1"/>
  <c r="G60" i="6"/>
  <c r="G62" i="6" s="1"/>
  <c r="E66" i="4"/>
</calcChain>
</file>

<file path=xl/sharedStrings.xml><?xml version="1.0" encoding="utf-8"?>
<sst xmlns="http://schemas.openxmlformats.org/spreadsheetml/2006/main" count="4297" uniqueCount="580">
  <si>
    <t>N п/п</t>
  </si>
  <si>
    <t>Наименование работы (услуги)</t>
  </si>
  <si>
    <t>Единица измерения работы (услуги)</t>
  </si>
  <si>
    <t>Цена (стоимость) единицы работы (услуги),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</si>
  <si>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</si>
  <si>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</si>
  <si>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</si>
  <si>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 (произведение граф 4 и 5)</t>
  </si>
  <si>
    <t>Стоимость работы (оказанной услуги), руб. (произведение граф 4 и 7)</t>
  </si>
  <si>
    <t>ОТЧЕТ</t>
  </si>
  <si>
    <t>О ДЕЯТЕЛЬНОСТИ ПО УПРАВЛЕНИЮ МНОГОКВАРТИРНЫМ ДОМОМ</t>
  </si>
  <si>
    <t>(полное наименование лица, осуществляющего управление многоквартирным домом)</t>
  </si>
  <si>
    <t>(адрес места приема населения лицом, осуществляющим управление многоквартирного домом, по вопросам отчета)</t>
  </si>
  <si>
    <t>(основной государственный регистрационный номер/идентификационный номер налогоплательщика)</t>
  </si>
  <si>
    <t>(фамилия, имя, отчество (при наличии), должность)</t>
  </si>
  <si>
    <t>(номер телефона, адрес электронной почты (при наличии) лица, уполномоченного давать разъяснения по отчету)</t>
  </si>
  <si>
    <t>1. 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</si>
  <si>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 xml:space="preserve">Отчет о деятельности по управлению многоквартирным домом по адресу: </t>
  </si>
  <si>
    <t>за 2025 год</t>
  </si>
  <si>
    <t>Лицо, уполномоченное давать разъяснения по отчету:</t>
  </si>
  <si>
    <t xml:space="preserve">Дата размещения отчета: </t>
  </si>
  <si>
    <t>Общество с ограниченной ответственностью "Новофедоровская управляющая организация» муниципального образования Новофедоровское сельское поселение Сакского района Республики Крым</t>
  </si>
  <si>
    <t xml:space="preserve">296574, Республика Крым, Сакский р-н, пгт. Новофедоровка, ул. Героев, дом 2
</t>
  </si>
  <si>
    <t xml:space="preserve">ОГРН 1249100018705/ИНН 9110034954 КПП 911001001 
</t>
  </si>
  <si>
    <t>м2</t>
  </si>
  <si>
    <t>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</si>
  <si>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</si>
  <si>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 xml:space="preserve">Остаток (перерасход (сальдо)) денежных средств на финансирование текущего ремонта на 1 января отчетного периода: </t>
  </si>
  <si>
    <t>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</si>
  <si>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</t>
  </si>
  <si>
    <t>Стоимость работ по текущему ремонту, выполненных за отчетный период:</t>
  </si>
  <si>
    <t>Остаток (перерасход (сальдо) денежных средств на финансирование текущего ремонта на 31 декабря отчетного периода: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</si>
  <si>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</si>
  <si>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</si>
  <si>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</si>
  <si>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</si>
  <si>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</si>
  <si>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4. 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</si>
  <si>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ИТОГО</t>
  </si>
  <si>
    <t>-</t>
  </si>
  <si>
    <t>3. Стоимость услуг по управлению многоквартирным домом, оказанных за отчетный период: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</si>
  <si>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</si>
  <si>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</si>
  <si>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</si>
  <si>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5. 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</si>
  <si>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</si>
  <si>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</si>
  <si>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</si>
  <si>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</si>
  <si>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</si>
  <si>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</si>
  <si>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>Платежи нанимателей помещений в многоквартирном доме</t>
  </si>
  <si>
    <t>https://my.dom.gosuslugi.ru/organization-cabinet/#!/workplanning?mainForm=true</t>
  </si>
  <si>
    <t>Аварийно – диспетчерская служба (АДС) инженерных систем многоквартирного дома</t>
  </si>
  <si>
    <t>Содержание вентканалов (ВДГО. ДВК) и дератизация</t>
  </si>
  <si>
    <t>Уборка лестничных клеток</t>
  </si>
  <si>
    <t>Уборка придомовой территории</t>
  </si>
  <si>
    <t>Содержание и текущий ремонт системы водоснабжения и водоотведения</t>
  </si>
  <si>
    <t>Содержание и текущий ремонт системы электроснабжения</t>
  </si>
  <si>
    <t>Содержание и текущий ремонт ливнестоков</t>
  </si>
  <si>
    <t>Содержание и текущий ремонт строительных конструкций</t>
  </si>
  <si>
    <t>Прочие затраты</t>
  </si>
  <si>
    <t>Республика Крым, Сакский р-н, пгт. Новофедоровка, ул. Героев, дом 9</t>
  </si>
  <si>
    <t>Петрик И.В., экономист-сметчик ООО "Новофедоровская управляющая организация"</t>
  </si>
  <si>
    <t>тел. +7979-010-87-17</t>
  </si>
  <si>
    <t>эл.почта    upravdom19.12@mail.ru</t>
  </si>
  <si>
    <t>Республика Крым, Сакский р-н, пгт. Новофедоровка, ул. Героев, дом 4</t>
  </si>
  <si>
    <t>Договор управления</t>
  </si>
  <si>
    <t>пог.м</t>
  </si>
  <si>
    <t>№242 от 23.06.2025</t>
  </si>
  <si>
    <t>Республика Крым, Сакский р-н, пгт. Новофедоровка, ул. Героев, дом 6</t>
  </si>
  <si>
    <t>Восстановление исправности элементов внутренней канализации - замена повреждённых элементов и участков трубопровода канализации (стояков) на аналогичные новые (чугун на пластик) кв.22, 26, 30</t>
  </si>
  <si>
    <t>№ 293 от 09.07.2025</t>
  </si>
  <si>
    <t>Восстановление исправности элементов внутреннего водопровода ХВС - замена повреждённых элементов и участков трубопровода водоснабжения на аналогичные новые в подвале</t>
  </si>
  <si>
    <t>№945 от 09.10.2025</t>
  </si>
  <si>
    <t>№1203 от 2.12.2025</t>
  </si>
  <si>
    <t>Республика Крым, Сакский р-н, пгт. Новофедоровка, ул. Героев, дом 7</t>
  </si>
  <si>
    <t>услуга</t>
  </si>
  <si>
    <t>№1055 от 13.11.2025</t>
  </si>
  <si>
    <t>№ 1014 от 29.10.2025</t>
  </si>
  <si>
    <t>Республика Крым, Сакский р-н, пгт. Новофедоровка, ул. Героев, дом 9, корпус 2</t>
  </si>
  <si>
    <t>экономист-сметчик ООО "Новофедоровская управляющая организация"</t>
  </si>
  <si>
    <t>+7979-010-87-17</t>
  </si>
  <si>
    <t>upravdom19.12@mail.ru</t>
  </si>
  <si>
    <t>Республика Крым, Сакский р-н, пгт. Новофедоровка, ул. Героев, дом 14</t>
  </si>
  <si>
    <t>Республика Крым, Сакский р-н, пгт. Новофедоровка, ул. Севастопольская, дом 3</t>
  </si>
  <si>
    <t>Республика Крым, Сакский р-н, пгт. Новофедоровка, ул. Севастопольская, дом 2</t>
  </si>
  <si>
    <t>Ремонт системы электроснабжения: перенос вводного рубильника, замена предохранителей на автоматические выключатели, сварка нулевых соединений в электрощите</t>
  </si>
  <si>
    <t>№922 от 06.10.2025</t>
  </si>
  <si>
    <t>Ремонт системы электроснабжения: перенос вводного рубильника, замена электрооборудования 1-го подъезда с 1 по 5-й этаж</t>
  </si>
  <si>
    <t>Ремонт системы электроснабжения: перенос вводного рубильника, замена электрооборудования 2-го подъезда с 1 по 5-й этаж</t>
  </si>
  <si>
    <t>№954 от 14.10.2025</t>
  </si>
  <si>
    <t>№960 от 15.10.2025</t>
  </si>
  <si>
    <t>Ремонт системы электроснабжения: перенос вводного рубильника, замена электрооборудования 3-го подъезда с 1 по 5-й этаж</t>
  </si>
  <si>
    <t>№986 от 22.10.2025</t>
  </si>
  <si>
    <t>Ремонт системы электроснабжения: перенос вводного рубильника, замена электрооборудования 4-го подъезда с 1 по 5-й этаж</t>
  </si>
  <si>
    <t>№1022 от 31.10.2025</t>
  </si>
  <si>
    <t>Ремонт системы электроснабжения: замена электропроводки - вводной провод до прибора учета</t>
  </si>
  <si>
    <t>№1065 от 11.11.2025</t>
  </si>
  <si>
    <t>№567 от 13.08.2025</t>
  </si>
  <si>
    <t>Республика Крым, Сакский р-н, пгт. Новофедоровка, ул. Севастопольская, дом 4</t>
  </si>
  <si>
    <t>Восстановление исправности элементов внутренней канализации - замена повреждённых элементов и участков трубопровода канализации (стояков) на аналогичные новые Ø110 (чугун на пластик)</t>
  </si>
  <si>
    <t>№ 1096 от 27.11.2025</t>
  </si>
  <si>
    <t>Республика Крым, Сакский р-н, пгт. Новофедоровка, ул. Севастопольская, дом 5</t>
  </si>
  <si>
    <t>Республика Крым, Сакский р-н, пгт. Новофедоровка, ул. Севастопольская, дом 6</t>
  </si>
  <si>
    <t>Республика Крым, Сакский р-н, пгт. Новофедоровка, ул. Севастопольская, дом 8</t>
  </si>
  <si>
    <t>Республика Крым, Сакский р-н, пгт. Новофедоровка, ул. Севастопольская, дом 9</t>
  </si>
  <si>
    <t>Республика Крым, Сакский р-н, пгт. Новофедоровка, ул. Севастопольская, дом 10</t>
  </si>
  <si>
    <t>№1418 от 30.12.2025</t>
  </si>
  <si>
    <t>Восстановление исправности элементов внутренней канализации - замена повреждённых элементов и участков трубопровода канализации (лежак) на аналогичные новые Ø110 (чугун на пластик) в подвале 5-го подъезда</t>
  </si>
  <si>
    <t>Республика Крым, Сакский р-н, пгт. Новофедоровка, ул. Севастопольская, дом 11</t>
  </si>
  <si>
    <t>№421 от 04.08.2025</t>
  </si>
  <si>
    <t>№555 от 11.08.2025</t>
  </si>
  <si>
    <t>Восстановление исправности элементов внутреннего водопровода ХВС - замена повреждённых элементов (седловая врезка) водоснабжения на аналогичные новые в подвале</t>
  </si>
  <si>
    <t>Восстановление исправности элементов внутреннего водопровода ХВС - замена повреждённых элементов (замена муфты ПНД 25*25 на трассе ХВС на аналогичные новые в подвале</t>
  </si>
  <si>
    <t>муфта</t>
  </si>
  <si>
    <t>седловая врезка</t>
  </si>
  <si>
    <t xml:space="preserve">Восстановление исправности элементов внутреннего водопровода ХВС - замена повреждённых элементов (замена крана подачи ХВС в подвале) </t>
  </si>
  <si>
    <t>кран</t>
  </si>
  <si>
    <t>№672 от 26.08.2025</t>
  </si>
  <si>
    <t xml:space="preserve">Восстановление исправности элементов внутреннего водопровода ХВС - замена повреждённых элементов (замена вводного крана подачи ХВС на стояке) </t>
  </si>
  <si>
    <t>№1074 от 14.11.2025</t>
  </si>
  <si>
    <t xml:space="preserve">Восстановление исправности элементов внутреннего водопровода ХВС - замена повреждённых элементов (замена вводного крана подачи ХВСв подвале) </t>
  </si>
  <si>
    <t>№1172 от 24.11.2025</t>
  </si>
  <si>
    <t>№34 от 03.03.2025</t>
  </si>
  <si>
    <t>№41 от 10.03.2025</t>
  </si>
  <si>
    <t>светильник</t>
  </si>
  <si>
    <t>№325 от 16.07.2025</t>
  </si>
  <si>
    <t>№782 от 11.09.2025</t>
  </si>
  <si>
    <t>№1107 от 20.11.2025</t>
  </si>
  <si>
    <t>№1400 от 23.12.2025</t>
  </si>
  <si>
    <t>Ремонт системы электроснабжения - замена светильника на светодиодный в 4-м подъезде на 1-м этаже</t>
  </si>
  <si>
    <t>№236 от 20.06.2025</t>
  </si>
  <si>
    <t>№373 от 22.07.2025</t>
  </si>
  <si>
    <t>Ремонт системы электроснабжения -замена кабельного наконечника на вводном рубильнике</t>
  </si>
  <si>
    <t>№374 от 23.07.2025</t>
  </si>
  <si>
    <t>козырек</t>
  </si>
  <si>
    <t>№ 800 от 19.09.2025</t>
  </si>
  <si>
    <t>Текущий ремонт строительных конструкций:  Ремонт входного козырька в 1-м подъезде</t>
  </si>
  <si>
    <t>Ремонт кодового замка на входной двери в 3-м подъезде</t>
  </si>
  <si>
    <t>замок</t>
  </si>
  <si>
    <t>№ 982 от 21.10.2025</t>
  </si>
  <si>
    <t>Текущий ремонт строительных конструкций: побелка входной группы в 1-м подъезде после ремонта козырька</t>
  </si>
  <si>
    <t>№ 1036 от 06.11.2025</t>
  </si>
  <si>
    <t>Восстановление исправности элементов внутреннего водопровода - замена повреждённых элементов на аналогичные новые: замена кранов на стояках подачи ХВС 2-го и 3-го подъездов в подвале</t>
  </si>
  <si>
    <t>крана</t>
  </si>
  <si>
    <t>№ 1073 от 14.11.2025</t>
  </si>
  <si>
    <t>Текущий ремонт системы электроснабжения: замена светильников на светодиодные прямого включения с датчиком движения</t>
  </si>
  <si>
    <t>светильника</t>
  </si>
  <si>
    <t>№ 39 от 05.03.2025</t>
  </si>
  <si>
    <t>Текущий ремонт системы электроснабжения:обтяжка нулевого провода в электрическом щитке</t>
  </si>
  <si>
    <t>№ 195 от 29.05.2025</t>
  </si>
  <si>
    <t>Текущий ремонт системы электроснабжения: восстановление электроснабжения в электрощитовой в 3-м подъезде</t>
  </si>
  <si>
    <t>№ 269 от 02.07.2025</t>
  </si>
  <si>
    <t>Текущий ремонт системы электроснабжения - замена галетного переключателя на автоматический</t>
  </si>
  <si>
    <t>№ 768 от 08.09.2025</t>
  </si>
  <si>
    <t>Ремонт песочницы на придомовой территории</t>
  </si>
  <si>
    <t>№ 995 от 27.10.2025</t>
  </si>
  <si>
    <t>Текущий ремонт строительных конструкций: закрепление клеевым раствором цокольной плитки на фасаде МКД между 1-м и 2-м подъездами</t>
  </si>
  <si>
    <t>№ 996 от 27.10.2025</t>
  </si>
  <si>
    <t>Текущий ремонт системы электроснабжения: замена однополюсного двухконтактного автомата 25А</t>
  </si>
  <si>
    <t>№ 87 от 02.04.2025</t>
  </si>
  <si>
    <t>Текущий ремонт системы электроснабжения: установка датчика движения</t>
  </si>
  <si>
    <t>№ 130 от 24.04.2025</t>
  </si>
  <si>
    <t>Текущий ремонт системы электроснабжения: замена автоматического выключателя в электрощитовой</t>
  </si>
  <si>
    <t>№ 408 от 29.07.2025</t>
  </si>
  <si>
    <t>Текущий ремонт системы электроснабжения: восстановление электроснабжения в электрощитовой</t>
  </si>
  <si>
    <t>№ 416 от 31.07.2025</t>
  </si>
  <si>
    <t>Текущий ремонт строительных конструкций:  Ремонт входного козырька в 2-м подъезде</t>
  </si>
  <si>
    <t>№292 от 09.07.2025</t>
  </si>
  <si>
    <t>Текущий ремонт строительных конструкций:  побелка входной группы во 2-й подъезд после ремонта козырька</t>
  </si>
  <si>
    <t>№1038 от 06.11.2025</t>
  </si>
  <si>
    <t>Текущий ремонт строительных конструкций:  входной группы 5-го подъезда</t>
  </si>
  <si>
    <t>№1105 от 19.11.2025</t>
  </si>
  <si>
    <t>№24 от 24.02.2025</t>
  </si>
  <si>
    <t>Текущий ремонт системы электроснабжения - замена галетного переключателя на автоматический в 3-м подъезде</t>
  </si>
  <si>
    <t>Текущий ремонт системы электроснабжения - замена светильников на светодиодные в тамбуре  5-го подъезда</t>
  </si>
  <si>
    <t>№48 от 17.03.2025</t>
  </si>
  <si>
    <t>Текущий ремонт системы электроснабжения - замена светильников на светодиодные в тамбуре  1-го подъезда</t>
  </si>
  <si>
    <t>№74 от 28.03.2025</t>
  </si>
  <si>
    <t>Текущий ремонт системы электроснабжения - замена светильников на светодиодные в тамбуре  4-го подъезда</t>
  </si>
  <si>
    <t>№119 от 17.04.2025</t>
  </si>
  <si>
    <t>Текущий ремонт системы электроснабжения: восстановление электроснабжения в электрощитовой в 6-м подъезде</t>
  </si>
  <si>
    <t>№275 от 04.07.2025</t>
  </si>
  <si>
    <t>Текущий ремонт системы электроснабжения: замена однополюсного двухконтактного автомата 25А в 6-м подъезде</t>
  </si>
  <si>
    <t>№846 от 29.09.2025</t>
  </si>
  <si>
    <t>№272 от 04.07.2025</t>
  </si>
  <si>
    <t>№630 от 19.08.2025</t>
  </si>
  <si>
    <t>№1308 от 24.11.2025</t>
  </si>
  <si>
    <t>№856 от 30.09.2025</t>
  </si>
  <si>
    <t>№857 от 30.09.2025</t>
  </si>
  <si>
    <t>№1019 от 31.10.2025</t>
  </si>
  <si>
    <t>Восстановление исправности элементов внутренней канализации - замена повреждённых элементов и участков трубопровода канализации на аналогичные новые на стояке 2-го подъезда квартира 20-22 (чугун на пласик)</t>
  </si>
  <si>
    <t>№1025 от 01.11.2025</t>
  </si>
  <si>
    <t>№294 от 09.07.2025</t>
  </si>
  <si>
    <t>№384 от 24.07.2025</t>
  </si>
  <si>
    <t>№390 от 25.07.2025</t>
  </si>
  <si>
    <t>№1106 от 21.11.2025</t>
  </si>
  <si>
    <t>№1192 от 26.11.2025</t>
  </si>
  <si>
    <t>№1189 от 27.11.2025</t>
  </si>
  <si>
    <t>№131 от 28.04.2025</t>
  </si>
  <si>
    <t>№825 от 27.09.2025</t>
  </si>
  <si>
    <t>№858 от 30.09.2025</t>
  </si>
  <si>
    <t>№855 от 30.09.2025</t>
  </si>
  <si>
    <t>№956 от 14.10.2025</t>
  </si>
  <si>
    <t>№213 от 11.06.2025</t>
  </si>
  <si>
    <t>№1004 от 28.10.2025</t>
  </si>
  <si>
    <t>Ремонт системы электроснабжения - замена светильника на светодиодный в 3-м подъезде на 2-м этаже</t>
  </si>
  <si>
    <t>Ремонт системы электроснабжения: замена галетного переключателя на автоматический</t>
  </si>
  <si>
    <t>№260 от 20.06.2025</t>
  </si>
  <si>
    <t>Ремонт системы электроснабжения - замена светильника на светодиодный в 1-м подъезде на 1-м этаже</t>
  </si>
  <si>
    <t>№281 от 08.07.2025</t>
  </si>
  <si>
    <t>№98 от 07.04.2025</t>
  </si>
  <si>
    <t>Ремонт системы электроснабжения - замена светильника на светодиодный в 2-м подъезде</t>
  </si>
  <si>
    <t>№937 от 07.10.2025</t>
  </si>
  <si>
    <t>Ремонт системы электроснабжения - замена нулевой колодки на нулевую шину</t>
  </si>
  <si>
    <t>№1194 от 27.11.2025</t>
  </si>
  <si>
    <t>№1177 от27.11.2025</t>
  </si>
  <si>
    <t>Ремонт системы электроснабжения - ликвидация скруток, установка распределительного блока, замена автоматического выключателя  в электрическом щитке в 3-м подъезде</t>
  </si>
  <si>
    <t>№ 187 от 29.05.2025</t>
  </si>
  <si>
    <t>№220 16.06.2025</t>
  </si>
  <si>
    <t>Восстановление исправности элементов внутренней канализации - замена повреждённых элементов и участков трубопровода канализации на аналогичные новые в подвале 2-го подъезда (чугун на пласик)</t>
  </si>
  <si>
    <t>№ 270 от 03.07.2025</t>
  </si>
  <si>
    <t>Текущий ремонт системы электроснабжения: замена светильников на светодиодные прямого включения с датчиком движения в тамбуре 2-го подъезда</t>
  </si>
  <si>
    <t>№ 262 от 30.06.2025</t>
  </si>
  <si>
    <t>№ 777 от 10.09.2025</t>
  </si>
  <si>
    <t>Текущий ремонт системы электроснабжения: замена светильников на светодиодные в 4-м подъезде</t>
  </si>
  <si>
    <t>№ 1032 от 10.11.2025</t>
  </si>
  <si>
    <t>№ 1193 от 27.11.2025</t>
  </si>
  <si>
    <t>Текущий ремонт системы водоснабжения: замена вводного крана на стояке ХВС во 3-м подъезде квартира №42</t>
  </si>
  <si>
    <t>Текущий ремонт системы водоснабжения:замена вводного крана на стояке ХВС во 2-м подъезде квартира №34</t>
  </si>
  <si>
    <t>Текущий ремонт системы водоснабжения:замена вводного крана на стояке ХВС во 2-м подъезде квартира №23</t>
  </si>
  <si>
    <t>Текущий ремонт системы водоснабжения: замена вводного крана на стояке ХВС в  1-м подъезде квартира №1</t>
  </si>
  <si>
    <t>№ 1387 от 18.12.2025</t>
  </si>
  <si>
    <t>Ремонт системы электроснабжения - установка блока распределительного проходного в электрощитке 2-го подъезда</t>
  </si>
  <si>
    <t>№ 15 от 16.02.2025</t>
  </si>
  <si>
    <t>№ 233 от 19.06.2025</t>
  </si>
  <si>
    <t>Ремонт системы электроснабжения - замена светильника на светодиодный в  3-м подъезде на 3 и 4-м этаже в тамбуре</t>
  </si>
  <si>
    <t>№ 1010 от 29.10.2025</t>
  </si>
  <si>
    <t>Текущий ремонт строительных конструкций: Восстановление или замена отдельных элементов крылец -укрепление ступеней на входе в 3-й подъезд</t>
  </si>
  <si>
    <t>Текущий ремонт строительных конструкций: зачищена штукатурка по потолке входного козырька 1-го подъезда</t>
  </si>
  <si>
    <t>№ 61 от 21.03.2025</t>
  </si>
  <si>
    <t>Текущий ремонт строительных конструкций: восстановление штукатурки около ливневки во 2-м подъезде</t>
  </si>
  <si>
    <t>№ 285 от 02.07.2025</t>
  </si>
  <si>
    <t>Ремонт системы электроснабжения: восстановление контактов в электрощитке</t>
  </si>
  <si>
    <t>№ 3 от 11.02.2025</t>
  </si>
  <si>
    <t>Текущий ремонт строительных конструкций: Замена кровельного металлопрфиля на андулин над козырьком 4-го подъезда.</t>
  </si>
  <si>
    <t>№ 44 от 12.03.2025</t>
  </si>
  <si>
    <t>Текущий ремонт строительных конструкций: ремонт навеса над козырьком 8-го подъезда.</t>
  </si>
  <si>
    <t>№ 57 от 14.03.2025</t>
  </si>
  <si>
    <t>Текущий ремонт строительных конструкций: Ремонт входной двери 8-го подъезда</t>
  </si>
  <si>
    <t>№ 81 от 26.03.2025</t>
  </si>
  <si>
    <t>Текущий ремонт строительных конструкций: кровельные работы, закрепление кровельной жести на парапете второго блока МКД</t>
  </si>
  <si>
    <t>№ 1018 от 31.10.2025</t>
  </si>
  <si>
    <t>Текущий ремонт ливнестоков: замена участк ливневой канализации над 1-м подъездом</t>
  </si>
  <si>
    <t>№ 1262 от 08.12.2025</t>
  </si>
  <si>
    <t>Восстановление исправности элементов внутренней канализации - корректировка уклона трубы Ду 11 мм в системе канализации в подвале</t>
  </si>
  <si>
    <t>№ 38 от 05.03.2025</t>
  </si>
  <si>
    <t>Ремонт системы электроснабжения - замена светильника на светодиодный в  6-м подъезде</t>
  </si>
  <si>
    <t>№ 19 от 24.02.2025</t>
  </si>
  <si>
    <t>№ 72 от 27.03.2025</t>
  </si>
  <si>
    <t>№ 111 от 11.04.2025</t>
  </si>
  <si>
    <t>Текущий ремонт системы электроснабжения: замена однополюсного двухконтактного автомата 25А 6-й подъезд</t>
  </si>
  <si>
    <t>№ 110 от 11.04.2025</t>
  </si>
  <si>
    <t>Текущий ремонт системы электроснабжения: замена однополюсного двухконтактного автомата 25А 5-й подъезд</t>
  </si>
  <si>
    <t>Текущий ремонт системы электроснабжения: установка двухполисного автоматического выключателя 25А в электрощитовой 6-го подъезда</t>
  </si>
  <si>
    <t>№ 146 от 12.05.2025</t>
  </si>
  <si>
    <t>Текущий ремонт системы электроснабжения: установка двухполисного автоматического выключателя 25А в электрощитовой 1-го подъезда</t>
  </si>
  <si>
    <t>№ 939 от 07.10.2025</t>
  </si>
  <si>
    <t>Текущий ремонт системы электроснабжения: установка двухполисного автоматического выключателя 25А в электрощитовой 4-го подъезда</t>
  </si>
  <si>
    <t>№ 1031 от 10.11.2025</t>
  </si>
  <si>
    <t>Текущий ремонт строительных конструкций: ремонт перил, закрепление в подъездах дома</t>
  </si>
  <si>
    <t>№103 от 08.04.2025</t>
  </si>
  <si>
    <t>№102 от 23.04.2025</t>
  </si>
  <si>
    <t>Текущий ремонт строительных конструкций: ремонт кровли козырьков на 5 и 6 подъездах</t>
  </si>
  <si>
    <t>Текущий ремонт системы водоснабжения и водоотведения:замена вводного крана на стояке ХВС в 1-м подъезде квартира №7</t>
  </si>
  <si>
    <t>№488 от 11.08.2025</t>
  </si>
  <si>
    <t>Текущий ремонт системы водоснабжения и водоотведения:замена запорного крана на стояке ХВС в подвале  3-го подъезда</t>
  </si>
  <si>
    <t>№1072 от 14.11.2025</t>
  </si>
  <si>
    <t>Текущий ремонт системы электроснабжения: установка светодиодного светильника в электрощитовой дома</t>
  </si>
  <si>
    <t>№255 от 26.06.2025</t>
  </si>
  <si>
    <t>Текущий ремонт системы электроснабжения в 1-м подъезде дома</t>
  </si>
  <si>
    <t>№500 от 11.08.2025</t>
  </si>
  <si>
    <t>Текущий ремонт системы электроснабжения: установка двухполисного автоматического выключателя 25А и распределительного блока в электрощитовой 6-го подъезда</t>
  </si>
  <si>
    <t>№1320 от 12.12.2025</t>
  </si>
  <si>
    <t>Текущий ремонт системы водоснабжения и водоотведения:замена вводного крана на стояке ХВС в 1-м подъезде квартира №6</t>
  </si>
  <si>
    <t>Текущий ремонт системы водоснабжения и водоотведения:замена 9-ти вводных крана на стояках ХВС в подвале дома</t>
  </si>
  <si>
    <t>Текущий ремонт строительных конструкций: установка лотка на крышу входного козырька в 3-м подъезде</t>
  </si>
  <si>
    <t>№193 от 30.05.2025</t>
  </si>
  <si>
    <t>Текущий ремонт строительных конструкций: ремонт кровли входного козырька 4-го подъезда</t>
  </si>
  <si>
    <t>№1186 от 26.11.2025</t>
  </si>
  <si>
    <t>Текущий ремонт строительных конструкций: ремонт кровли входного козырька 2-го подъезда, штукатурные работы части стены над козырьком</t>
  </si>
  <si>
    <t>№137 от 03.05.2025</t>
  </si>
  <si>
    <t>Текущий ремонт системы водоснабжения и водоотведения:замена вводного крана на стояке ХВС в 6-м подъезде квартира 62</t>
  </si>
  <si>
    <t>Текущий ремонт системы водоснабжения и водоотведения:замена вводного крана на стояке ХВС в 2-м подъезде квартира №26</t>
  </si>
  <si>
    <t>№944 от 09.10.2025</t>
  </si>
  <si>
    <t>Текущий ремонт системы водоснабжения и водоотведения:замена вводного крана на стояке ХВС в 1-м подъезде квартира №18</t>
  </si>
  <si>
    <t>Текущий ремонт системы водоснабжения и водоотведения:замена вводного крана на стояке ХВС в 1-м подъезде квартира №1</t>
  </si>
  <si>
    <t>№1108 от 20.11.2025</t>
  </si>
  <si>
    <t>Текущий ремонт системы водоснабжения и водоотведения:замена вводного крана на стояке ХВС в 2-м подъезде квартира №34</t>
  </si>
  <si>
    <t>№1396 от 23.12.2025</t>
  </si>
  <si>
    <t xml:space="preserve">Текущий ремонт системы электроснабжения: установка светодиодного светильника в электрощитовой 1-го подъезда </t>
  </si>
  <si>
    <t>Текущий ремонт системы электроснабжения: замена светильника на светодиодный на 5-м этаже в 1-м подъезде</t>
  </si>
  <si>
    <t>Текущий ремонт строительных конструкций: текущий ремонт балконного козырька квартира №.36</t>
  </si>
  <si>
    <t>Текущий ремонт системы водоснабжения и водоотведения:замена вводного крана на стояке ХВС в 3-м подъезде квартира №52</t>
  </si>
  <si>
    <t>Текущий ремонт системы водоснабжения и водоотведения:замена вводного крана на стояке ХВС в 2-м подъезде квартира №21</t>
  </si>
  <si>
    <t>Восстановление исправности элементов внутренней канализации - замена повреждённых элементов и участков трубопровода канализации на аналогичные новые на стояке 2-го подъезда квартира №26 (чугун на пласик)</t>
  </si>
  <si>
    <t>№824 от 22.09.2025</t>
  </si>
  <si>
    <t>Текущий ремонт системы электроснабжения: замена светильника на светодиодный в 1-м подъезде</t>
  </si>
  <si>
    <t>№1170 от 21.11.2025</t>
  </si>
  <si>
    <t>Текущий ремонт системы электроснабжения - замена галетного переключателя на автоматический в 1-м подъезде</t>
  </si>
  <si>
    <t>Текущий ремонт системы электроснабжения - замена светильника на светодиодный</t>
  </si>
  <si>
    <t>Текущий ремонт системы электроснабжения - восстановление энергоснабжения в электрощитовой в 3-м подъезде</t>
  </si>
  <si>
    <t>Текущий ремонт системы электроснабжения - замена светильника на светодиодный: 2-й подъезд, 3-й этаж</t>
  </si>
  <si>
    <t>Текущий ремонт строительных конструкций: установка дополнительной ступеньки при входе во 2-й подъезд МКД</t>
  </si>
  <si>
    <t>№227 от 17.06.2025</t>
  </si>
  <si>
    <t>Текущий ремонт строительных конструкций: восстановление отмостки около 3-го подъезда МКД</t>
  </si>
  <si>
    <t>№580 от 15.08.2025</t>
  </si>
  <si>
    <t>Текущий ремонт строительных конструкций: восстановление межпанельных швов на фасаде МКД</t>
  </si>
  <si>
    <t>Текущий ремонт системы водоснабжения и водоотведения:замена вводного крана на стояке ХВС в 2-м подъезде квартира №30</t>
  </si>
  <si>
    <t>№248 от 24.06.2025</t>
  </si>
  <si>
    <t>Восстановление исправности элементов внутренней канализации - замена повреждённых элементов и участков трубопровода канализации на аналогичные новые на стояке 2-го подъезда между 4-м и 5-м этажами (чугун на пласик)</t>
  </si>
  <si>
    <t>№775 от 09.09.2025</t>
  </si>
  <si>
    <t>Текущий ремонт строительных конструкций: восстановление кровли входного козырька 4-го подъезда после работ горгаза по замене вводной газовой трубы</t>
  </si>
  <si>
    <t>Текущий ремонт строительных конструкций: закрепление корпуса электрощитовой в стене 3-го подъезда на 1-м этаже</t>
  </si>
  <si>
    <t>Текущий ремонт строительных конструкций: ремонт балконного козырька квартиры №54</t>
  </si>
  <si>
    <t>Текущий ремонт системы водоснабжения и водоотведения: замена вводного крана на стояке ХВС в 6-м подъезде квартира 62</t>
  </si>
  <si>
    <t>Текущий ремонт системы водоснабжения и водоотведения: замена фановой трубы на стояке водоотведения во 2-м подъезде квартира 24</t>
  </si>
  <si>
    <t>Текущий ремонт системы электроснабжения: восстановление освещения в общей электрощитовой</t>
  </si>
  <si>
    <t>Текущий ремонт системы электроснабжения: ремонт электрощитовой, замена галетных переключателей на автоматические, замена болтовых соединений, установка нулевой шины 3-й подъезд, 1-й этаж</t>
  </si>
  <si>
    <t>Текущий ремонт системы электроснабжения: замена светильника на светодиодный на 3-м этаже  3-го подъезда</t>
  </si>
  <si>
    <t>Текущий ремонт системы электроснабжения: восстановление освещения в 5-м подъезде</t>
  </si>
  <si>
    <t>Содержание и тТ</t>
  </si>
  <si>
    <t>Текущий ремонт системы электроснабжения: замена шести светильников на светодиодные прямого включения с датчиком движения</t>
  </si>
  <si>
    <t>Текущий ремонт системы электроснабжения: замена светильника на светодиодные прямого включения с датчиком движения на 1-м этаже в 3-м подезде</t>
  </si>
  <si>
    <t>№804 от 17.09.2025</t>
  </si>
  <si>
    <t>№209 от 10.06.2025</t>
  </si>
  <si>
    <t>Текущий ремонт системы электроснабжения: ликвидация обрыва нуля в распределительной коробке</t>
  </si>
  <si>
    <t>№1092 от 17.11.2025</t>
  </si>
  <si>
    <t>Республика Крым, Сакский р-н, пгт. Новофедоровка, ул. Севастопольская, дом 12</t>
  </si>
  <si>
    <t>Восстановление исправности элементов внутренней канализации - ликвидация течи канализации в подвале - собран узел канализационной системы Ду 110 мм</t>
  </si>
  <si>
    <t>№115 от 14.04.2025</t>
  </si>
  <si>
    <t>Восстановление исправности элементов внутренней канализации - замена повреждённых элементов и участков трубопровода канализации на аналогичные новые на стояке 4-го подъезда между этажами (чугун на пласик)</t>
  </si>
  <si>
    <t>№938 от 13.10.2025</t>
  </si>
  <si>
    <t>№133 от 25.04.2025</t>
  </si>
  <si>
    <t>Текущий ремонт системы электроснабжения: восстановление освещения в общедомовой электрощитовой</t>
  </si>
  <si>
    <t>№361 от 18.07.2025</t>
  </si>
  <si>
    <t>Текущий ремонт системы электроснабжения: замена светильника на светодиодные прямого включения с датчиком движения в тамбуре 4-го подъезда</t>
  </si>
  <si>
    <t>№1007 от 29.10.2025</t>
  </si>
  <si>
    <t>Республика Крым, Сакский р-н, пгт. Новофедоровка, ул. Севастопольская, дом 13</t>
  </si>
  <si>
    <t>№49 от 12.03.2025</t>
  </si>
  <si>
    <t>Текущий ремонт строительных конструкций: восстановление двери при выходе на чердак</t>
  </si>
  <si>
    <t>Текущий ремонт строительных конструкций: побелка потока в 3-м подъезде на 2-м этаже после пожара</t>
  </si>
  <si>
    <t>№185 от 28.05.2025</t>
  </si>
  <si>
    <t>Текущий ремонт строительных конструкций: восстановление двери при выходе на чердак в 3-м подъезде</t>
  </si>
  <si>
    <t>№801 от 16.09.2025</t>
  </si>
  <si>
    <t>Восстановление исправности элементов внутренней канализации - замена участка лежака в подвале 3-го подъезда</t>
  </si>
  <si>
    <t>№166 от 22.05.2025</t>
  </si>
  <si>
    <t>Восстановление исправности элементов внутренней канализации - замена крестовины ф110х50 в подвале</t>
  </si>
  <si>
    <t>№181 от 27.05.2025</t>
  </si>
  <si>
    <t>Восстановление исправности элементов внутренней канализации - замена уплотнительного кольца на трубе канализации  ф50мм</t>
  </si>
  <si>
    <t>№612 от 18.08.2025</t>
  </si>
  <si>
    <t>Восстановление исправности элементов внутренней канализации -ремонт трубы вывода канализации в подвале 1-го подъезда</t>
  </si>
  <si>
    <t>№770 от 08.09.2025</t>
  </si>
  <si>
    <t>Текущий ремонт системы электроснабжения - замена галетного переключателя на автоматический в электрощитовой 3-го подъезда</t>
  </si>
  <si>
    <t>№326 от 16.07.2025</t>
  </si>
  <si>
    <t>Текущий ремонт ливнестоков: замена участка ливнестока в подвале и ремонт узла на 5-м этаже 2-го подъезда</t>
  </si>
  <si>
    <t>№810 от 19.09.2025</t>
  </si>
  <si>
    <t>Республика Крым, Сакский р-н, пгт. Новофедоровка, ул. Севастопольская, дом 14</t>
  </si>
  <si>
    <t>Текущий ремонт системы электроснабжения: замена светильника на светодиодные прямого включения с датчиком движения на 1-м этаже в 1-м подъезде</t>
  </si>
  <si>
    <t>№244 от 23.06.2025</t>
  </si>
  <si>
    <t>№1030 от 05.11.2025</t>
  </si>
  <si>
    <t>Текущий ремонт системы электроснабжения: установка кабельного разветлителя на фазный провод с распределительным блоком проходной РБП 95</t>
  </si>
  <si>
    <t>№1416 от 30.12.2025</t>
  </si>
  <si>
    <t>Республика Крым, Сакский р-н, пгт. Новофедоровка, ул. Севастопольская, дом 15</t>
  </si>
  <si>
    <t>Текущий ремонт системы электроснабжения: замена светильника на светодиодные прямого включения с датчиком движения во 2-м подъезде</t>
  </si>
  <si>
    <t>№145 от 06.05.2025</t>
  </si>
  <si>
    <t>Текущий ремонт системы электроснабжения - замена галетного переключателя на автоматический в электрощитовой 2-го подъезда</t>
  </si>
  <si>
    <t>№383 от 24.07.2025</t>
  </si>
  <si>
    <t>Текущий ремонт системы электроснабжения - замена галетного переключателя на автоматический в электрощитовой 1-го подъезда</t>
  </si>
  <si>
    <t>№395 от 28.07.2025</t>
  </si>
  <si>
    <t>№830 от 24.09.2025</t>
  </si>
  <si>
    <t>Текущий ремонт общедомового газопровода: покраска</t>
  </si>
  <si>
    <t>№1309 от 10.12.2025</t>
  </si>
  <si>
    <t>Республика Крым, Сакский р-н, пгт. Новофедоровка, ул. Севастопольская, дом 16</t>
  </si>
  <si>
    <t>Текущий ремонт строительных конструкций: армирование и бетонирование участка пола в тамбуре 1-го подъезда МКД</t>
  </si>
  <si>
    <t>№813 от 19.09.2025</t>
  </si>
  <si>
    <t>Восстановление исправности элементов внутренней канализации - замена повреждённых элементов и участков трубопровода канализации на аналогичные новые на стояке 3-го подъезда  (чугун на пласик)</t>
  </si>
  <si>
    <t>№132 от 28.04.2025</t>
  </si>
  <si>
    <t>Текущий ремонт системы водоснабжения: замена участка стояка ХВС с металла на полипропилен (кв.37-46)</t>
  </si>
  <si>
    <t>№1080 от 26.11.2025</t>
  </si>
  <si>
    <t>Республика Крым, Сакский р-н, пгт. Новофедоровка, ул. Севастопольская, дом 17</t>
  </si>
  <si>
    <t>Текущий ремонт системы водоотведения: ремонт окна ревизии на стояке в квартире №31</t>
  </si>
  <si>
    <t>№969 от 15.10.2025</t>
  </si>
  <si>
    <t>Текущий ремонт системы электроснабжения: замена светильника на светодиодные прямого включения с датчиком движения в тамбуре 1-го подъезда</t>
  </si>
  <si>
    <t>№254 от 26.06.2025</t>
  </si>
  <si>
    <t>№1310 от 10.12.2025</t>
  </si>
  <si>
    <t>Республика Крым, Сакский р-н, пгт. Новофедоровка, ул. Севастопольская, дом 18</t>
  </si>
  <si>
    <t>Текущий ремонт системы водоснабжения: замена 2-х вводных кранов на стояках ХВС в подвале МКД</t>
  </si>
  <si>
    <t>№1098 от 19.11.2025</t>
  </si>
  <si>
    <t>Текущий ремонт системы электроснабжения: замена светильника на светодиодные прямого включения с датчиком движения  в 3-м подъезде</t>
  </si>
  <si>
    <t>Текущий ремонт системы электроснабжения: замена светильника на светодиодные прямого включения с датчиком движения на 5-м этаже в 5-м подъезде</t>
  </si>
  <si>
    <t>№162 от 21.05.2025</t>
  </si>
  <si>
    <t>Текущий ремонт системы электроснабжения: установка светодиодного светильника на 3-м этаже в 3-м подъезде</t>
  </si>
  <si>
    <t>№457 от 06.08.2025</t>
  </si>
  <si>
    <t>Текущий ремонт системы электроснабжения - замена 2-х галетных переключателей на автоматические, замена проводки к АЗС во 2-м подъезде</t>
  </si>
  <si>
    <t>№649 от 19.08.2025</t>
  </si>
  <si>
    <t>Текущий ремонт системы электроснабжения: замена светильника на светодиодные прямого включения с датчиком движения  при входе в 3-й подъезд</t>
  </si>
  <si>
    <t>№774 от 09.09.2025</t>
  </si>
  <si>
    <t>Текущий ремонт системы электроснабжения: замена светильника на светодиодные прямого включения с датчиком движения  при входе в 1-й подъезд</t>
  </si>
  <si>
    <t>№834 от 25.09.2025</t>
  </si>
  <si>
    <t>Текущий ремонт системы электроснабжения - замена галетого переключателя на автоматический в электрощитовой 2-го подъезда</t>
  </si>
  <si>
    <t>№1041 от 10.11.2025</t>
  </si>
  <si>
    <t>Текущий ремонт системы электроснабжения: замена светильника на светодиодные прямого включения с датчиком движения  на 5-м этаже 1-го подъезда</t>
  </si>
  <si>
    <t>№1176 от 25.11.2025</t>
  </si>
  <si>
    <t>Республика Крым, Сакский р-н, пгт. Новофедоровка, ул. Севастопольская, дом 19</t>
  </si>
  <si>
    <t>Текущий ремонт строительных конструкций: ремонт перил входной группы в 1-м подъезде</t>
  </si>
  <si>
    <t>№832 от 24.09.2025</t>
  </si>
  <si>
    <t>Текущий ремонт строительных конструкций: ремонт ступеней при входе в 1-й подъезд</t>
  </si>
  <si>
    <t>№1048 от 11.11.2025</t>
  </si>
  <si>
    <t>№316 от 15.07.2025</t>
  </si>
  <si>
    <t xml:space="preserve">Восстановление исправности элементов внутренней канализации - замена повреждённых элементов и участков трубопровода канализации на аналогичные новые на стояке 3-го подъезда  </t>
  </si>
  <si>
    <t>№265 от 01.07.2025</t>
  </si>
  <si>
    <t xml:space="preserve">Восстановление исправности элементов внутренней канализации - замена повреждённых элементов и участков трубопровода канализации на аналогичные новые на стояке 2-го подъезда  </t>
  </si>
  <si>
    <t xml:space="preserve">Восстановление исправности элементов внутренней канализации в первом подъезде: течь устранена </t>
  </si>
  <si>
    <t>№1044 от 12.11.2025</t>
  </si>
  <si>
    <t>Восстановление исправности элементов внутренней канализации в втором подъезде: укрепление участка канализации</t>
  </si>
  <si>
    <t>№1056 от 13.11.2025</t>
  </si>
  <si>
    <t>Текущий ремонт системы водоснабжения и водоотведения: замена  кранов стояков ХВС в подвале дома</t>
  </si>
  <si>
    <t>№1188 от 27.11.2025</t>
  </si>
  <si>
    <t>Текущий ремонт системы электроснабжения: замена светильника на светодиодный прямого включения на 2-м этаже 2-го подъезда</t>
  </si>
  <si>
    <t>Текущий ремонт системы электроснабжения: замена светильника на светодиодный прямого включения на 4-м этаже 1-го подъезда</t>
  </si>
  <si>
    <t>№8 от 14.02.2025</t>
  </si>
  <si>
    <t>Текущий ремонт системы электроснабжения: замена светильника на светодиодный прямого включения на 1-м этаже 1-го подъезда</t>
  </si>
  <si>
    <t>№656 от 21.08.2025</t>
  </si>
  <si>
    <t>№1311 от 10.12.2025</t>
  </si>
  <si>
    <t>Республика Крым, Сакский р-н, пгт. Новофедоровка, ул. Севастопольская, дом 20</t>
  </si>
  <si>
    <t>Текущий ремонт системы водоснабжения: замена вводных кранов на стояках ХВС</t>
  </si>
  <si>
    <t>№1112 от 18.11.2025</t>
  </si>
  <si>
    <t>Текущий ремонт системы электроснабжения: замена светильника на светодиодные прямого включения с датчиком движения  при входе в 1-й подъезде</t>
  </si>
  <si>
    <t>№163 от 21.05.2025</t>
  </si>
  <si>
    <t>Текущий ремонт системы электроснабжения: замена нулевой колодки (1-й подъезд)</t>
  </si>
  <si>
    <t>№276 от 04.07.2025</t>
  </si>
  <si>
    <t>№560 от 12.08.2025</t>
  </si>
  <si>
    <t>Текущий ремонт системы электроснабжения: замена светильника на светодиодные прямого включения с датчиком движения  при входе в тамбуре на 1-м этаже в 1-м подъезде</t>
  </si>
  <si>
    <t>№670 от 28.08.2025</t>
  </si>
  <si>
    <t>Текущий ремонт системы электроснабжения: замена светильника на светодиодные прямого включения с датчиком движения  при входе в тамбуре на 1-м этаже в 2-м подъезде</t>
  </si>
  <si>
    <t>№826 от 23.09.2025</t>
  </si>
  <si>
    <t>Республика Крым, Сакский р-н, пгт. Новофедоровка, ул. Севастопольская, дом 21</t>
  </si>
  <si>
    <t>Республика Крым, Сакский р-н, пгт. Новофедоровка, ул. Севастопольская, дом 23</t>
  </si>
  <si>
    <t>Республика Крым, Сакский р-н, пгт. Новофедоровка, ул. Севастопольская, дом 25</t>
  </si>
  <si>
    <t>Республика Крым, Сакский р-н, пгт. Новофедоровка, ул. Севастопольская, дом 27</t>
  </si>
  <si>
    <t>Республика Крым, Сакский р-н, пгт. Новофедоровка, ул. Севастопольская, дом 29</t>
  </si>
  <si>
    <t>Республика Крым, Сакский р-н, пгт. Новофедоровка, ул. Сердюкова, дом 5</t>
  </si>
  <si>
    <t>Республика Крым, Сакский р-н, пгт. Новофедоровка, ул. Сердюкова, дом 9</t>
  </si>
  <si>
    <t>Республика Крым, Сакский р-н, пгт. Новофедоровка, ул. Сердюкова, дом 9А</t>
  </si>
  <si>
    <t>Республика Крым, Сакский р-н, пгт. Новофедоровка, ул. Сердюкова, дом 11</t>
  </si>
  <si>
    <t>Республика Крым, Сакский р-н, пгт. Новофедоровка, пер. Марченко, дом 6</t>
  </si>
  <si>
    <t>Республика Крым, Сакский р-н, пгт. Новофедоровка, ул. Спортивная, дом 10</t>
  </si>
  <si>
    <t>Текущий ремонт строительных конструкций: Восстановление целостности кровли козырька в 1-ом подъезде</t>
  </si>
  <si>
    <t>№118 от 15.04.2025</t>
  </si>
  <si>
    <t>№124 от 23.04.2025</t>
  </si>
  <si>
    <t>Восстановление исправности элементов внутренней канализации - замена повреждённых элементов и участков трубопровода канализации (стояков и лежаков) на аналогичные новые d50 мм (чугун на пластик) в подвале дома 2-й подъезд</t>
  </si>
  <si>
    <t>Восстановление исправности элементов внутренней канализации - замена повреждённых элементов и участков трубопровода канализации (стояков) на аналогичные новые d110 мм (чугун на пластик)</t>
  </si>
  <si>
    <t>№135 от 28.04.2025</t>
  </si>
  <si>
    <t>Восстановление исправности элементов внутренней канализации - замена повреждённых элементов и участков трубопровода канализации (стояков и лежаков) на аналогичные новые d110 мм (чугун на пластик) в подвале дома 1-й подъезд</t>
  </si>
  <si>
    <t>№152 от 13.05.2025</t>
  </si>
  <si>
    <t>№164 от 20.05.2025</t>
  </si>
  <si>
    <t>Текущий ремонт системы электроснабжения - замена 2-х полюсного автоматического выключателя в 3-м подъезде</t>
  </si>
  <si>
    <t>№1403 от 24.12.2025</t>
  </si>
  <si>
    <t>№1317 от 15.12.2025</t>
  </si>
  <si>
    <t>Текущий ремонт системы водоснабжения: замена  вводного крана на стояке ХВС кв.№39</t>
  </si>
  <si>
    <t>№140 от 05.05.2025</t>
  </si>
  <si>
    <t xml:space="preserve">Восстановление исправности элементов внутренней канализации - замена повреждённых элементов и участков трубопровода канализации на аналогичные новые на стояке в 3-м подъезде кв. №58  </t>
  </si>
  <si>
    <t>№681 от 27.08.2025</t>
  </si>
  <si>
    <t>Текущий ремонт системы электроснабжения: замена светильника на светодиодный на 4-м этаже в 1-м подъезде</t>
  </si>
  <si>
    <t>Текущий ремонт системы электроснабжения: замена светильника на светодиодный в 3-м подъезде</t>
  </si>
  <si>
    <t>№180 от 27.05.2025</t>
  </si>
  <si>
    <t>Текущий ремонт системы электроснабжения - замена галетого переключателя на двухполисный автоматический выключатель 25А в электрощитовой 3-го подъезда</t>
  </si>
  <si>
    <t>№1211 от 02.12.2025</t>
  </si>
  <si>
    <t>Текущий ремонт системы электроснабжения - замена галетого переключателя на двухполисный автоматический выключатель 25А в электрощитовой 1-го подъезда</t>
  </si>
  <si>
    <t>№1424 от 31.12.2025</t>
  </si>
  <si>
    <t>Текущий ремонт строительных конструкций: Очистка от старой краски и покраска входной двери  в 3-й подъезд</t>
  </si>
  <si>
    <t>№973 от 21.10.2025</t>
  </si>
  <si>
    <t>Восстановление исправности элементов внутреннего водопровода ХВС - замена повреждённых элементов и участков трубопровода водоснабжения на аналогичные новые на стояке ХВС во 2-м подъезде</t>
  </si>
  <si>
    <t>№231 от 19.06.2025</t>
  </si>
  <si>
    <t>Текущий ремонт системы водоснабжения: замена  вводного крана на стояке ХВС кв.№49</t>
  </si>
  <si>
    <t>№661 от 21.08.2025</t>
  </si>
  <si>
    <t>Текущий ремонт системы электроснабжения - замена галетого переключателя на двухполисный автоматический выключатель 25А в электрощитовой 5-го подъезда</t>
  </si>
  <si>
    <t>№141 от 05.05.2025</t>
  </si>
  <si>
    <t>Текущий ремонт системы электроснабжения: замена светильника на светодиодный с выключателем в 3-м подъезде</t>
  </si>
  <si>
    <t>№171 от 23.05.2025</t>
  </si>
  <si>
    <t>Текущий ремонт системы электроснабжения: замена нулевого провода в 1-м подъезде кв.№1</t>
  </si>
  <si>
    <t>№310 от 13.07.2025</t>
  </si>
  <si>
    <t>Текущий ремонт системы электроснабжения: замена нулевых и фазных колодок и фазных проводов в 1-м подъезде кв.№1</t>
  </si>
  <si>
    <t>№317 от 15.07.2025</t>
  </si>
  <si>
    <t>№1008 от 29.10.2025</t>
  </si>
  <si>
    <t>Текущий ремонт системы электроснабжения - замена галетого переключателя на двухполисный автоматический выключатель 25А - 4 штуки в электрощитовых МКД, ревизия электрощитовых</t>
  </si>
  <si>
    <t>№1222 от 04.12.2025</t>
  </si>
  <si>
    <t>Текущий ремонт системы электроснабжения - замена галетого переключателя на двухполисный автоматический выключатель 25А - 6 штук в электрощитовых МКД, ревизия электрощитовых</t>
  </si>
  <si>
    <t>№1299 от 09.12.2025</t>
  </si>
  <si>
    <t>Текущий ремонт системы электроснабжения - замена галетого переключателя на двухполисный автоматический выключатель 25А - 5 штук в электрощитовых МКД, ревизия электрощитовых</t>
  </si>
  <si>
    <t>№1390 от 17.12.2025</t>
  </si>
  <si>
    <t>Текущий ремонт системы электроснабжения - замена галетого переключателя на двухполисный автоматический выключатель 25А - 2 штук в электрощитовых МКД, ревизия электрощитовых</t>
  </si>
  <si>
    <t>№1398 от 22.12.2025</t>
  </si>
  <si>
    <t>Восстановление исправности элементов внутреннего водопровода ХВС - замена повреждённых элементов и участков трубопровода водоснабжения на аналогичные новые на стояке ХВС в 6-м подъезде</t>
  </si>
  <si>
    <t>№11 от 12.03.2025</t>
  </si>
  <si>
    <t>Текущий ремон общедомовой системы водоотведения: заменен выпуск канализации ииз подвала до первого колодца</t>
  </si>
  <si>
    <t>№120 от 17.04.2025</t>
  </si>
  <si>
    <t>№961 от 18.04.2025</t>
  </si>
  <si>
    <t>№151 от 13.05.2025</t>
  </si>
  <si>
    <t>Текущий ремон общедомовой системы водоотведения: восстановление разбитого узла выпуска канализации в подвале - замена трубы d110 мм</t>
  </si>
  <si>
    <t>Текущий ремон общедомовой системы водоснабжения: замена седловой врезки d90 мм на трубе ХВС в подвале под 1-м подъездом</t>
  </si>
  <si>
    <t>№212 от 10.06.2025</t>
  </si>
  <si>
    <t>Текущий ремон общедомовой системы водоотведения: заменен выпуск канализации из подвала до первого колодца</t>
  </si>
  <si>
    <t>Текущий ремон общедомовой системы водоотведения: изменение контуклона в системе канализации в подвале под 1-м подъездом</t>
  </si>
  <si>
    <t>№413 от 31.07.2025</t>
  </si>
  <si>
    <t>Текущий ремон общедомовой системы ливнестока: ремонт участка ливнестока в подвале</t>
  </si>
  <si>
    <t>№805 от 18.09.2025</t>
  </si>
  <si>
    <t>Текущий ремонт системы водоснабжения: замена  вводного крана на стояке ХВС кв.№2</t>
  </si>
  <si>
    <t>№983 от 21.10.2025</t>
  </si>
  <si>
    <t>Текущий ремонт системы водоснабжения: замена  2-х вводных кранов на стояках ХВС кв.№12</t>
  </si>
  <si>
    <t>№1359 от 16.12.2025</t>
  </si>
  <si>
    <t>Текущий ремонт строительных конструкций: прикреплен ондулин на входном козырьке 6-го подъезда</t>
  </si>
  <si>
    <t>№83 от 01.04.2025</t>
  </si>
  <si>
    <t>Текущий ремонт входной двери 3-го подъезда</t>
  </si>
  <si>
    <t>№1304 от 04.12.2025</t>
  </si>
  <si>
    <t>Текущий ремонт системы водоснабжения: замена  вводного крана на стояке ХВС кв.№67</t>
  </si>
  <si>
    <t>№238 от 19.06.2025</t>
  </si>
  <si>
    <t>Текущий ремонт системы электроснабжения: замена светильника на светодиодные прямого включения с датчиком движения  при входе в 6-й подъезд</t>
  </si>
  <si>
    <t>№214 от 11.06.2025</t>
  </si>
  <si>
    <t>Текущий ремонт системы электроснабжения -установка распределительного блока проходной РБП 95</t>
  </si>
  <si>
    <t>№396 от 28.07.2025</t>
  </si>
  <si>
    <t>Текущий ремонт системы электроснабжения - замена галетого переключателя на двухполисный автоматический выключатель 25А</t>
  </si>
  <si>
    <t>№951 от 10.10.2025</t>
  </si>
  <si>
    <t>№1318 от 15.12.2025</t>
  </si>
  <si>
    <t>Текущий ремонт системы электроснабжения: восстановление нуля кв.№69</t>
  </si>
  <si>
    <t>№100 от 07.04.2025</t>
  </si>
  <si>
    <t>№662 от 21.08.2025</t>
  </si>
  <si>
    <t xml:space="preserve">Восстановление исправности элементов внутренней канализации - замена повреждённых элементов и участков трубопровода канализации на аналогичные новые d110 мм на стояке в 1-м подъезде кв. №13  </t>
  </si>
  <si>
    <t>Текущий ремонт системы электроснабжения: смена светодиодного светильника в тамбуре 3-го подъезда</t>
  </si>
  <si>
    <t>Текущий ремонт системы электроснабжения: смена светодиодного светильника на 3-м этаже 2-го подъезда</t>
  </si>
  <si>
    <t>№264 от 30.06.2025</t>
  </si>
  <si>
    <t>№806 от 18.09.2025</t>
  </si>
  <si>
    <t>Текущий ремонт системы электроснабжения: замена светильника на светодиодные прямого включения с датчиком движения  на 2-м этаже 4-го подъезда</t>
  </si>
  <si>
    <t>№1042 от 11.11.2025</t>
  </si>
  <si>
    <t>Текущий ремонт строительных конструкций: ремонт участка мягкой кровли</t>
  </si>
  <si>
    <t>№51 от 24.03.2025</t>
  </si>
  <si>
    <t>Текущий ремонт системы электроснабжения - замена однополюсных автоматов в электротщитке</t>
  </si>
  <si>
    <t>№398 от 28.07.2025</t>
  </si>
  <si>
    <t>Текущий ремонт системы электроснабжения: замена светильника на светодиодные прямого включения с датчиком движения  2-го подъезда</t>
  </si>
  <si>
    <t>№1024 от 10.11.2025</t>
  </si>
  <si>
    <t>Текущий ремонт строительных конструкций: ремонт кровли входного козырька в 1-й подъезд</t>
  </si>
  <si>
    <t>№404 от 29.07.2025</t>
  </si>
  <si>
    <t>Текущий ремонт системы электроснабжения: замена светильника на светодиодные прямого включения с датчиком движения  в общедомовой электрощитовой</t>
  </si>
  <si>
    <t>№570 от 14.08.2025</t>
  </si>
  <si>
    <t>Текущий ремонт системы водоснабжения: замена  вводного крана на стояке ХВС кв.№15</t>
  </si>
  <si>
    <t>№284 от 08.07.2025</t>
  </si>
  <si>
    <t>Текущий ремонт строительных конструкций: ремонт дверной коробки (сварочные работы)</t>
  </si>
  <si>
    <t>№417 от 01.08.2025</t>
  </si>
  <si>
    <t>№952 от 10.10.2025</t>
  </si>
  <si>
    <t>Текущий ремонт строительных конструкций: ремонт участка мягкой кровли козырька 7-го подъезда</t>
  </si>
  <si>
    <t>Текущий ремонт строительных конструкций: ремонт участка мягкой кровли козырька 2-го подъезда</t>
  </si>
  <si>
    <t>№1256 от 05.12.2025</t>
  </si>
  <si>
    <t>Текущий ремонт строительных конструкций: ремонт козырька 1-го подъезда</t>
  </si>
  <si>
    <t>№1255 от 05.12.2025</t>
  </si>
  <si>
    <t>Текущий ремонт системы водоснабжения: замена  вводного крана на стояке ХВС кв.№28</t>
  </si>
  <si>
    <t>№372 от 22.07.2025</t>
  </si>
  <si>
    <t>№691 от 01.09.2025</t>
  </si>
  <si>
    <t>Восстановление исправности элементов внутреннего водопровода ХВС - замена повреждённых элементов на трассе ХВС на аналогичные новые (металл на экопласт) на стояке 7-го подъезда</t>
  </si>
  <si>
    <t>Восстановление исправности элементов внутреннего водопровода ХВС - замена повреждённых элементов на трассе ХВС на аналогичные новые (металл на экопласт) на стояке 8-го подъезда</t>
  </si>
  <si>
    <t>№864 от 02.10.2025</t>
  </si>
  <si>
    <t>№25 от 26.02.2025</t>
  </si>
  <si>
    <t>Текущий ремонт системы электроснабжения - замена автоматического выключателя</t>
  </si>
  <si>
    <t>Текущий ремонт строительных конструкций: укрепление стропильной балки над квартирой №9</t>
  </si>
  <si>
    <t>№994 от 24.10.2025</t>
  </si>
  <si>
    <t>№942 от 08.10.2025</t>
  </si>
  <si>
    <t>Текущий ремонт системы водоснабжения: замена  вводного крана ХВС в подвале</t>
  </si>
  <si>
    <t>доходы</t>
  </si>
  <si>
    <t>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</si>
</sst>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9"/>
      <color theme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9" fillId="0" borderId="0" applyNumberFormat="0" applyFill="0" applyBorder="0" applyAlignment="0" applyProtection="0"/>
    <xf numFmtId="0" fontId="16" fillId="0" borderId="0"/>
    <xf numFmtId="0" fontId="7" fillId="0" borderId="0"/>
  </cellStyleXfs>
  <cellXfs count="1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/>
    <xf numFmtId="4" fontId="2" fillId="0" borderId="6" xfId="0" applyNumberFormat="1" applyFont="1" applyBorder="1"/>
    <xf numFmtId="4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/>
    <xf numFmtId="4" fontId="2" fillId="0" borderId="0" xfId="0" applyNumberFormat="1" applyFont="1"/>
    <xf numFmtId="0" fontId="2" fillId="0" borderId="0" xfId="0" applyFont="1" applyBorder="1" applyAlignment="1">
      <alignment horizontal="center"/>
    </xf>
    <xf numFmtId="49" fontId="11" fillId="0" borderId="0" xfId="2" applyNumberFormat="1" applyFont="1" applyAlignment="1"/>
    <xf numFmtId="14" fontId="12" fillId="0" borderId="0" xfId="0" applyNumberFormat="1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13" fillId="0" borderId="0" xfId="0" applyNumberFormat="1" applyFont="1"/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/>
    <xf numFmtId="49" fontId="15" fillId="0" borderId="0" xfId="2" applyNumberFormat="1" applyFont="1" applyAlignment="1"/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/>
    <xf numFmtId="4" fontId="8" fillId="2" borderId="5" xfId="4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0" fontId="17" fillId="0" borderId="0" xfId="0" applyFont="1"/>
    <xf numFmtId="14" fontId="1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0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/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3" fillId="0" borderId="3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10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</cellXfs>
  <cellStyles count="5">
    <cellStyle name="Гиперссылка" xfId="2" builtinId="8"/>
    <cellStyle name="Обычный" xfId="0" builtinId="0"/>
    <cellStyle name="Обычный 2" xfId="3"/>
    <cellStyle name="Обычный_Лист_1" xfId="4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upravdom19.12@mail.ru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upravdom19.12@mail.ru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upravdom19.12@mail.ru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opLeftCell="A13" zoomScale="80" zoomScaleNormal="80" workbookViewId="0">
      <selection activeCell="A19" sqref="A19:I19"/>
    </sheetView>
  </sheetViews>
  <sheetFormatPr defaultRowHeight="15.75" x14ac:dyDescent="0.25"/>
  <cols>
    <col min="1" max="1" width="9.140625" style="3"/>
    <col min="2" max="2" width="23.28515625" style="3" customWidth="1"/>
    <col min="3" max="3" width="27.140625" style="3" customWidth="1"/>
    <col min="4" max="9" width="17.5703125" style="3" customWidth="1"/>
    <col min="10" max="10" width="7.140625" style="3" customWidth="1"/>
    <col min="11" max="11" width="21.140625" style="3" customWidth="1"/>
    <col min="12" max="12" width="14.28515625" style="3" customWidth="1"/>
    <col min="13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66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11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18">
        <v>3209.31</v>
      </c>
      <c r="I17" s="34" t="s">
        <v>24</v>
      </c>
    </row>
    <row r="18" spans="1:11" x14ac:dyDescent="0.25">
      <c r="A18" s="3" t="s">
        <v>20</v>
      </c>
      <c r="C18" s="71">
        <v>46104</v>
      </c>
      <c r="D18" s="40"/>
    </row>
    <row r="19" spans="1:11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11" x14ac:dyDescent="0.25">
      <c r="A21" s="92" t="s">
        <v>0</v>
      </c>
      <c r="B21" s="105" t="s">
        <v>1</v>
      </c>
      <c r="C21" s="106"/>
      <c r="D21" s="92" t="s">
        <v>2</v>
      </c>
      <c r="E21" s="92" t="s">
        <v>3</v>
      </c>
      <c r="F21" s="92" t="s">
        <v>4</v>
      </c>
      <c r="G21" s="92"/>
      <c r="H21" s="92" t="s">
        <v>5</v>
      </c>
      <c r="I21" s="92"/>
    </row>
    <row r="22" spans="1:11" ht="94.5" x14ac:dyDescent="0.25">
      <c r="A22" s="92"/>
      <c r="B22" s="107"/>
      <c r="C22" s="108"/>
      <c r="D22" s="92"/>
      <c r="E22" s="92"/>
      <c r="F22" s="29" t="s">
        <v>6</v>
      </c>
      <c r="G22" s="29" t="s">
        <v>7</v>
      </c>
      <c r="H22" s="29" t="s">
        <v>6</v>
      </c>
      <c r="I22" s="29" t="s">
        <v>8</v>
      </c>
    </row>
    <row r="23" spans="1:11" s="2" customFormat="1" x14ac:dyDescent="0.25">
      <c r="A23" s="31">
        <v>1</v>
      </c>
      <c r="B23" s="87">
        <v>2</v>
      </c>
      <c r="C23" s="88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11" s="2" customFormat="1" x14ac:dyDescent="0.25">
      <c r="A24" s="31">
        <v>1</v>
      </c>
      <c r="B24" s="102" t="s">
        <v>53</v>
      </c>
      <c r="C24" s="103"/>
      <c r="D24" s="31" t="s">
        <v>24</v>
      </c>
      <c r="E24" s="31">
        <v>1.32</v>
      </c>
      <c r="F24" s="12">
        <f>H17</f>
        <v>3209.31</v>
      </c>
      <c r="G24" s="14">
        <v>45056.07</v>
      </c>
      <c r="H24" s="13">
        <f t="shared" ref="H24:H32" si="0">F24</f>
        <v>3209.31</v>
      </c>
      <c r="I24" s="14">
        <v>45056.07</v>
      </c>
    </row>
    <row r="25" spans="1:11" s="2" customFormat="1" ht="31.5" customHeight="1" x14ac:dyDescent="0.25">
      <c r="A25" s="31">
        <v>2</v>
      </c>
      <c r="B25" s="102" t="s">
        <v>54</v>
      </c>
      <c r="C25" s="103"/>
      <c r="D25" s="31" t="s">
        <v>24</v>
      </c>
      <c r="E25" s="31">
        <v>3.37</v>
      </c>
      <c r="F25" s="12">
        <f>H17</f>
        <v>3209.31</v>
      </c>
      <c r="G25" s="14">
        <v>115048.2</v>
      </c>
      <c r="H25" s="13">
        <f t="shared" si="0"/>
        <v>3209.31</v>
      </c>
      <c r="I25" s="14">
        <v>41022.19</v>
      </c>
    </row>
    <row r="26" spans="1:11" s="2" customFormat="1" x14ac:dyDescent="0.25">
      <c r="A26" s="31">
        <v>3</v>
      </c>
      <c r="B26" s="102" t="s">
        <v>61</v>
      </c>
      <c r="C26" s="104"/>
      <c r="D26" s="31" t="s">
        <v>24</v>
      </c>
      <c r="E26" s="31">
        <v>0.38</v>
      </c>
      <c r="F26" s="12">
        <f>H17</f>
        <v>3209.31</v>
      </c>
      <c r="G26" s="14">
        <v>12974.08</v>
      </c>
      <c r="H26" s="13">
        <f>H17</f>
        <v>3209.31</v>
      </c>
      <c r="I26" s="14">
        <v>12974.08</v>
      </c>
    </row>
    <row r="27" spans="1:11" s="2" customFormat="1" x14ac:dyDescent="0.25">
      <c r="A27" s="31">
        <v>4</v>
      </c>
      <c r="B27" s="102" t="s">
        <v>55</v>
      </c>
      <c r="C27" s="103"/>
      <c r="D27" s="31" t="s">
        <v>24</v>
      </c>
      <c r="E27" s="31">
        <v>1.52</v>
      </c>
      <c r="F27" s="12">
        <f>H17</f>
        <v>3209.31</v>
      </c>
      <c r="G27" s="14">
        <v>51896.01</v>
      </c>
      <c r="H27" s="13">
        <f t="shared" si="0"/>
        <v>3209.31</v>
      </c>
      <c r="I27" s="14">
        <v>51896.01</v>
      </c>
    </row>
    <row r="28" spans="1:11" s="2" customFormat="1" ht="27.75" customHeight="1" x14ac:dyDescent="0.25">
      <c r="A28" s="31">
        <v>5</v>
      </c>
      <c r="B28" s="102" t="s">
        <v>56</v>
      </c>
      <c r="C28" s="103"/>
      <c r="D28" s="31" t="s">
        <v>24</v>
      </c>
      <c r="E28" s="31">
        <v>4.29</v>
      </c>
      <c r="F28" s="12">
        <f>H17</f>
        <v>3209.31</v>
      </c>
      <c r="G28" s="14">
        <v>146455.69</v>
      </c>
      <c r="H28" s="13">
        <f t="shared" si="0"/>
        <v>3209.31</v>
      </c>
      <c r="I28" s="14">
        <v>146455.69</v>
      </c>
    </row>
    <row r="29" spans="1:11" s="2" customFormat="1" ht="29.25" customHeight="1" x14ac:dyDescent="0.25">
      <c r="A29" s="31">
        <v>6</v>
      </c>
      <c r="B29" s="102" t="s">
        <v>57</v>
      </c>
      <c r="C29" s="103"/>
      <c r="D29" s="31" t="s">
        <v>24</v>
      </c>
      <c r="E29" s="31">
        <v>0.93</v>
      </c>
      <c r="F29" s="12">
        <f>H17</f>
        <v>3209.31</v>
      </c>
      <c r="G29" s="14">
        <v>31744.74</v>
      </c>
      <c r="H29" s="13">
        <f t="shared" si="0"/>
        <v>3209.31</v>
      </c>
      <c r="I29" s="14">
        <v>40382.699999999997</v>
      </c>
    </row>
    <row r="30" spans="1:11" s="2" customFormat="1" x14ac:dyDescent="0.25">
      <c r="A30" s="31">
        <v>7</v>
      </c>
      <c r="B30" s="102" t="s">
        <v>58</v>
      </c>
      <c r="C30" s="103"/>
      <c r="D30" s="31" t="s">
        <v>24</v>
      </c>
      <c r="E30" s="31">
        <v>1.0900000000000001</v>
      </c>
      <c r="F30" s="12">
        <f>H17</f>
        <v>3209.31</v>
      </c>
      <c r="G30" s="14">
        <v>37204.18</v>
      </c>
      <c r="H30" s="13">
        <f t="shared" si="0"/>
        <v>3209.31</v>
      </c>
      <c r="I30" s="14">
        <v>37043.599999999999</v>
      </c>
    </row>
    <row r="31" spans="1:11" s="2" customFormat="1" ht="32.25" customHeight="1" x14ac:dyDescent="0.25">
      <c r="A31" s="31">
        <v>8</v>
      </c>
      <c r="B31" s="102" t="s">
        <v>59</v>
      </c>
      <c r="C31" s="103"/>
      <c r="D31" s="31" t="s">
        <v>24</v>
      </c>
      <c r="E31" s="31">
        <v>0.16</v>
      </c>
      <c r="F31" s="12">
        <f>H17</f>
        <v>3209.31</v>
      </c>
      <c r="G31" s="14">
        <v>5459.44</v>
      </c>
      <c r="H31" s="13">
        <f t="shared" si="0"/>
        <v>3209.31</v>
      </c>
      <c r="I31" s="14">
        <v>1154.8800000000001</v>
      </c>
    </row>
    <row r="32" spans="1:11" s="35" customFormat="1" x14ac:dyDescent="0.25">
      <c r="A32" s="31">
        <v>9</v>
      </c>
      <c r="B32" s="102" t="s">
        <v>60</v>
      </c>
      <c r="C32" s="103"/>
      <c r="D32" s="31" t="s">
        <v>24</v>
      </c>
      <c r="E32" s="31">
        <v>1.61</v>
      </c>
      <c r="F32" s="12">
        <f>H17</f>
        <v>3209.31</v>
      </c>
      <c r="G32" s="12">
        <v>54963.03</v>
      </c>
      <c r="H32" s="13">
        <f t="shared" si="0"/>
        <v>3209.31</v>
      </c>
      <c r="I32" s="14">
        <v>19161.54</v>
      </c>
      <c r="K32" s="2"/>
    </row>
    <row r="33" spans="1:9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500801.43999999994</v>
      </c>
      <c r="H33" s="10" t="s">
        <v>39</v>
      </c>
      <c r="I33" s="15">
        <f>SUM(I24:I32)</f>
        <v>395146.76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ht="36" customHeight="1" x14ac:dyDescent="0.25">
      <c r="A36" s="3" t="s">
        <v>27</v>
      </c>
      <c r="H36" s="19">
        <v>0</v>
      </c>
      <c r="I36" s="3" t="s">
        <v>28</v>
      </c>
    </row>
    <row r="37" spans="1:9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E51</f>
        <v>20907.519999999997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0" spans="1:9" s="16" customFormat="1" ht="18" customHeight="1" x14ac:dyDescent="0.25">
      <c r="A40" s="3"/>
      <c r="B40" s="3"/>
      <c r="C40" s="3"/>
      <c r="D40" s="3"/>
      <c r="E40" s="3"/>
      <c r="F40" s="3"/>
      <c r="G40" s="3"/>
      <c r="H40" s="3"/>
      <c r="I40" s="3"/>
    </row>
    <row r="41" spans="1:9" s="16" customFormat="1" ht="78.75" x14ac:dyDescent="0.25">
      <c r="A41" s="29" t="s">
        <v>0</v>
      </c>
      <c r="B41" s="72" t="s">
        <v>32</v>
      </c>
      <c r="C41" s="73"/>
      <c r="D41" s="29" t="s">
        <v>33</v>
      </c>
      <c r="E41" s="29" t="s">
        <v>34</v>
      </c>
      <c r="F41" s="72" t="s">
        <v>35</v>
      </c>
      <c r="G41" s="73"/>
      <c r="H41" s="92" t="s">
        <v>36</v>
      </c>
      <c r="I41" s="96"/>
    </row>
    <row r="42" spans="1:9" s="23" customFormat="1" ht="15" customHeigh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60" customHeight="1" x14ac:dyDescent="0.25">
      <c r="A43" s="7">
        <v>1</v>
      </c>
      <c r="B43" s="85" t="s">
        <v>230</v>
      </c>
      <c r="C43" s="86"/>
      <c r="D43" s="29" t="s">
        <v>67</v>
      </c>
      <c r="E43" s="12">
        <v>2419</v>
      </c>
      <c r="F43" s="31">
        <v>1</v>
      </c>
      <c r="G43" s="32" t="s">
        <v>77</v>
      </c>
      <c r="H43" s="87" t="s">
        <v>219</v>
      </c>
      <c r="I43" s="88"/>
    </row>
    <row r="44" spans="1:9" s="16" customFormat="1" ht="60" customHeight="1" x14ac:dyDescent="0.25">
      <c r="A44" s="7">
        <v>2</v>
      </c>
      <c r="B44" s="85" t="s">
        <v>231</v>
      </c>
      <c r="C44" s="86"/>
      <c r="D44" s="54" t="s">
        <v>67</v>
      </c>
      <c r="E44" s="12">
        <v>2964</v>
      </c>
      <c r="F44" s="57">
        <v>1</v>
      </c>
      <c r="G44" s="58" t="s">
        <v>77</v>
      </c>
      <c r="H44" s="87" t="s">
        <v>220</v>
      </c>
      <c r="I44" s="88"/>
    </row>
    <row r="45" spans="1:9" ht="55.5" customHeight="1" x14ac:dyDescent="0.25">
      <c r="A45" s="7">
        <v>3</v>
      </c>
      <c r="B45" s="85" t="s">
        <v>221</v>
      </c>
      <c r="C45" s="86"/>
      <c r="D45" s="54" t="s">
        <v>67</v>
      </c>
      <c r="E45" s="12">
        <v>4288</v>
      </c>
      <c r="F45" s="57">
        <v>1</v>
      </c>
      <c r="G45" s="58" t="s">
        <v>77</v>
      </c>
      <c r="H45" s="87" t="s">
        <v>69</v>
      </c>
      <c r="I45" s="88"/>
    </row>
    <row r="46" spans="1:9" s="16" customFormat="1" ht="60" customHeight="1" x14ac:dyDescent="0.25">
      <c r="A46" s="7">
        <v>4</v>
      </c>
      <c r="B46" s="85" t="s">
        <v>229</v>
      </c>
      <c r="C46" s="86"/>
      <c r="D46" s="54" t="s">
        <v>67</v>
      </c>
      <c r="E46" s="12">
        <v>2968</v>
      </c>
      <c r="F46" s="57">
        <v>1</v>
      </c>
      <c r="G46" s="58" t="s">
        <v>77</v>
      </c>
      <c r="H46" s="87" t="s">
        <v>222</v>
      </c>
      <c r="I46" s="88"/>
    </row>
    <row r="47" spans="1:9" s="16" customFormat="1" ht="60" customHeight="1" x14ac:dyDescent="0.25">
      <c r="A47" s="7">
        <v>5</v>
      </c>
      <c r="B47" s="85" t="s">
        <v>223</v>
      </c>
      <c r="C47" s="86"/>
      <c r="D47" s="54" t="s">
        <v>67</v>
      </c>
      <c r="E47" s="12">
        <v>2145.81</v>
      </c>
      <c r="F47" s="57">
        <v>1</v>
      </c>
      <c r="G47" s="58" t="s">
        <v>77</v>
      </c>
      <c r="H47" s="87" t="s">
        <v>224</v>
      </c>
      <c r="I47" s="88"/>
    </row>
    <row r="48" spans="1:9" s="16" customFormat="1" ht="60" customHeight="1" x14ac:dyDescent="0.25">
      <c r="A48" s="7">
        <v>6</v>
      </c>
      <c r="B48" s="85" t="s">
        <v>223</v>
      </c>
      <c r="C48" s="86"/>
      <c r="D48" s="54" t="s">
        <v>67</v>
      </c>
      <c r="E48" s="12">
        <v>2007.15</v>
      </c>
      <c r="F48" s="57">
        <v>1</v>
      </c>
      <c r="G48" s="58" t="s">
        <v>77</v>
      </c>
      <c r="H48" s="87" t="s">
        <v>225</v>
      </c>
      <c r="I48" s="88"/>
    </row>
    <row r="49" spans="1:9" s="16" customFormat="1" ht="60" customHeight="1" x14ac:dyDescent="0.25">
      <c r="A49" s="7">
        <v>7</v>
      </c>
      <c r="B49" s="85" t="s">
        <v>226</v>
      </c>
      <c r="C49" s="86"/>
      <c r="D49" s="54" t="s">
        <v>67</v>
      </c>
      <c r="E49" s="12">
        <v>2039.28</v>
      </c>
      <c r="F49" s="57">
        <v>1</v>
      </c>
      <c r="G49" s="58" t="s">
        <v>77</v>
      </c>
      <c r="H49" s="87" t="s">
        <v>227</v>
      </c>
      <c r="I49" s="88"/>
    </row>
    <row r="50" spans="1:9" s="16" customFormat="1" ht="60" customHeight="1" x14ac:dyDescent="0.25">
      <c r="A50" s="7">
        <v>8</v>
      </c>
      <c r="B50" s="85" t="s">
        <v>226</v>
      </c>
      <c r="C50" s="86"/>
      <c r="D50" s="54" t="s">
        <v>67</v>
      </c>
      <c r="E50" s="12">
        <v>2076.2800000000002</v>
      </c>
      <c r="F50" s="57">
        <v>1</v>
      </c>
      <c r="G50" s="58" t="s">
        <v>77</v>
      </c>
      <c r="H50" s="87" t="s">
        <v>228</v>
      </c>
      <c r="I50" s="88"/>
    </row>
    <row r="51" spans="1:9" s="42" customFormat="1" ht="30" customHeight="1" x14ac:dyDescent="0.25">
      <c r="A51" s="89" t="s">
        <v>38</v>
      </c>
      <c r="B51" s="90"/>
      <c r="C51" s="90"/>
      <c r="D51" s="91"/>
      <c r="E51" s="41">
        <f>SUM(E43:E50)</f>
        <v>20907.519999999997</v>
      </c>
      <c r="F51" s="92" t="s">
        <v>39</v>
      </c>
      <c r="G51" s="93"/>
      <c r="H51" s="94" t="s">
        <v>52</v>
      </c>
      <c r="I51" s="95"/>
    </row>
    <row r="53" spans="1:9" ht="16.5" customHeight="1" x14ac:dyDescent="0.25">
      <c r="A53" s="3" t="s">
        <v>40</v>
      </c>
      <c r="H53" s="19">
        <f>164220.7</f>
        <v>164220.70000000001</v>
      </c>
      <c r="I53" s="3" t="s">
        <v>28</v>
      </c>
    </row>
    <row r="54" spans="1:9" x14ac:dyDescent="0.25">
      <c r="A54" s="79" t="s">
        <v>37</v>
      </c>
      <c r="B54" s="80"/>
      <c r="C54" s="80"/>
      <c r="D54" s="80"/>
      <c r="E54" s="80"/>
      <c r="F54" s="80"/>
      <c r="G54" s="80"/>
      <c r="H54" s="80"/>
      <c r="I54" s="80"/>
    </row>
    <row r="56" spans="1:9" s="2" customFormat="1" ht="78.75" x14ac:dyDescent="0.25">
      <c r="A56" s="29" t="s">
        <v>0</v>
      </c>
      <c r="B56" s="29" t="s">
        <v>41</v>
      </c>
      <c r="C56" s="29" t="s">
        <v>42</v>
      </c>
      <c r="D56" s="72" t="s">
        <v>43</v>
      </c>
      <c r="E56" s="81"/>
      <c r="F56" s="82"/>
      <c r="G56" s="3"/>
      <c r="H56" s="3"/>
      <c r="I56" s="3"/>
    </row>
    <row r="57" spans="1:9" x14ac:dyDescent="0.25">
      <c r="A57" s="31">
        <v>1</v>
      </c>
      <c r="B57" s="31">
        <v>2</v>
      </c>
      <c r="C57" s="31">
        <v>3</v>
      </c>
      <c r="D57" s="83">
        <v>4</v>
      </c>
      <c r="E57" s="84"/>
      <c r="F57" s="84"/>
      <c r="G57" s="2"/>
      <c r="H57" s="2"/>
      <c r="I57" s="2"/>
    </row>
    <row r="58" spans="1:9" x14ac:dyDescent="0.25">
      <c r="A58" s="31" t="s">
        <v>39</v>
      </c>
      <c r="B58" s="31" t="s">
        <v>39</v>
      </c>
      <c r="C58" s="31" t="s">
        <v>39</v>
      </c>
      <c r="D58" s="83" t="s">
        <v>39</v>
      </c>
      <c r="E58" s="84"/>
      <c r="F58" s="84"/>
    </row>
    <row r="59" spans="1:9" ht="15.75" customHeight="1" x14ac:dyDescent="0.25"/>
    <row r="60" spans="1:9" ht="67.5" customHeight="1" x14ac:dyDescent="0.25">
      <c r="A60" s="79" t="s">
        <v>44</v>
      </c>
      <c r="B60" s="80"/>
      <c r="C60" s="80"/>
      <c r="D60" s="80"/>
      <c r="E60" s="80"/>
      <c r="F60" s="80"/>
      <c r="G60" s="80"/>
      <c r="H60" s="80"/>
      <c r="I60" s="80"/>
    </row>
    <row r="62" spans="1:9" ht="78.75" x14ac:dyDescent="0.25">
      <c r="A62" s="29" t="s">
        <v>0</v>
      </c>
      <c r="B62" s="72" t="s">
        <v>45</v>
      </c>
      <c r="C62" s="73"/>
      <c r="D62" s="29" t="s">
        <v>46</v>
      </c>
      <c r="E62" s="29" t="s">
        <v>47</v>
      </c>
      <c r="F62" s="29" t="s">
        <v>48</v>
      </c>
      <c r="G62" s="29" t="s">
        <v>49</v>
      </c>
    </row>
    <row r="63" spans="1:9" ht="15.75" customHeight="1" x14ac:dyDescent="0.25">
      <c r="A63" s="29">
        <v>1</v>
      </c>
      <c r="B63" s="72">
        <v>2</v>
      </c>
      <c r="C63" s="73"/>
      <c r="D63" s="29">
        <v>3</v>
      </c>
      <c r="E63" s="29">
        <v>4</v>
      </c>
      <c r="F63" s="29">
        <v>5</v>
      </c>
      <c r="G63" s="29">
        <v>6</v>
      </c>
    </row>
    <row r="64" spans="1:9" ht="39" customHeight="1" x14ac:dyDescent="0.25">
      <c r="A64" s="11">
        <v>1</v>
      </c>
      <c r="B64" s="74" t="s">
        <v>50</v>
      </c>
      <c r="C64" s="75"/>
      <c r="D64" s="20">
        <v>0</v>
      </c>
      <c r="E64" s="20">
        <f>G33+H53</f>
        <v>665022.1399999999</v>
      </c>
      <c r="F64" s="20">
        <v>599967.81999999995</v>
      </c>
      <c r="G64" s="12">
        <f>E64-F64</f>
        <v>65054.319999999949</v>
      </c>
    </row>
    <row r="65" spans="1:7" ht="39" customHeight="1" x14ac:dyDescent="0.25">
      <c r="A65" s="11">
        <v>2</v>
      </c>
      <c r="B65" s="74" t="s">
        <v>51</v>
      </c>
      <c r="C65" s="75"/>
      <c r="D65" s="20">
        <v>0</v>
      </c>
      <c r="E65" s="20" t="s">
        <v>39</v>
      </c>
      <c r="F65" s="20" t="s">
        <v>39</v>
      </c>
      <c r="G65" s="12" t="s">
        <v>39</v>
      </c>
    </row>
    <row r="66" spans="1:7" x14ac:dyDescent="0.25">
      <c r="A66" s="76" t="s">
        <v>38</v>
      </c>
      <c r="B66" s="77"/>
      <c r="C66" s="78"/>
      <c r="D66" s="20">
        <f>SUM(D64:D65)</f>
        <v>0</v>
      </c>
      <c r="E66" s="20">
        <f>SUM(E64:E65)</f>
        <v>665022.1399999999</v>
      </c>
      <c r="F66" s="20">
        <f>SUM(F64:F65)</f>
        <v>599967.81999999995</v>
      </c>
      <c r="G66" s="12">
        <f>SUM(G64:G65)</f>
        <v>65054.319999999949</v>
      </c>
    </row>
  </sheetData>
  <mergeCells count="69">
    <mergeCell ref="H49:I49"/>
    <mergeCell ref="B50:C50"/>
    <mergeCell ref="H50:I50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51:D51"/>
    <mergeCell ref="F51:G51"/>
    <mergeCell ref="H51:I51"/>
    <mergeCell ref="B44:C44"/>
    <mergeCell ref="H44:I4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A54:I54"/>
    <mergeCell ref="D56:F56"/>
    <mergeCell ref="D57:F57"/>
    <mergeCell ref="D58:F58"/>
    <mergeCell ref="A60:I60"/>
    <mergeCell ref="B62:C62"/>
    <mergeCell ref="B63:C63"/>
    <mergeCell ref="B64:C64"/>
    <mergeCell ref="B65:C65"/>
    <mergeCell ref="A66:C66"/>
  </mergeCells>
  <hyperlinks>
    <hyperlink ref="H51" r:id="rId1" location="!/workplanning?mainForm=true"/>
    <hyperlink ref="C15" r:id="rId2" display="upravdom19.12@mail.ru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opLeftCell="A10" zoomScale="70" zoomScaleNormal="70" workbookViewId="0">
      <selection activeCell="E65" sqref="E65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103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3214.29</v>
      </c>
      <c r="I17" s="34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7">
        <v>2</v>
      </c>
      <c r="C23" s="88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2" t="s">
        <v>53</v>
      </c>
      <c r="C24" s="103"/>
      <c r="D24" s="31" t="s">
        <v>24</v>
      </c>
      <c r="E24" s="31">
        <v>1.32</v>
      </c>
      <c r="F24" s="12">
        <f>H17</f>
        <v>3214.29</v>
      </c>
      <c r="G24" s="14">
        <v>45125.91</v>
      </c>
      <c r="H24" s="13">
        <f>F24</f>
        <v>3214.29</v>
      </c>
      <c r="I24" s="14">
        <v>45125.91</v>
      </c>
    </row>
    <row r="25" spans="1:9" s="2" customFormat="1" ht="16.5" customHeight="1" x14ac:dyDescent="0.25">
      <c r="A25" s="31">
        <v>2</v>
      </c>
      <c r="B25" s="102" t="s">
        <v>54</v>
      </c>
      <c r="C25" s="123"/>
      <c r="D25" s="31" t="s">
        <v>24</v>
      </c>
      <c r="E25" s="31">
        <v>3.37</v>
      </c>
      <c r="F25" s="12">
        <f>H17</f>
        <v>3214.29</v>
      </c>
      <c r="G25" s="14">
        <v>115226.6</v>
      </c>
      <c r="H25" s="13">
        <f t="shared" ref="H25:H32" si="0">F25</f>
        <v>3214.29</v>
      </c>
      <c r="I25" s="14">
        <v>55930.61</v>
      </c>
    </row>
    <row r="26" spans="1:9" s="2" customFormat="1" ht="15.75" customHeight="1" x14ac:dyDescent="0.25">
      <c r="A26" s="31">
        <v>3</v>
      </c>
      <c r="B26" s="102" t="s">
        <v>61</v>
      </c>
      <c r="C26" s="123"/>
      <c r="D26" s="31" t="s">
        <v>24</v>
      </c>
      <c r="E26" s="31">
        <v>0.38</v>
      </c>
      <c r="F26" s="12">
        <f>H17</f>
        <v>3214.29</v>
      </c>
      <c r="G26" s="14">
        <v>12994.19</v>
      </c>
      <c r="H26" s="13">
        <f t="shared" si="0"/>
        <v>3214.29</v>
      </c>
      <c r="I26" s="14">
        <v>12994.19</v>
      </c>
    </row>
    <row r="27" spans="1:9" s="2" customFormat="1" x14ac:dyDescent="0.25">
      <c r="A27" s="31">
        <v>4</v>
      </c>
      <c r="B27" s="102" t="s">
        <v>55</v>
      </c>
      <c r="C27" s="103"/>
      <c r="D27" s="31" t="s">
        <v>24</v>
      </c>
      <c r="E27" s="31">
        <v>1.52</v>
      </c>
      <c r="F27" s="12">
        <f>H17</f>
        <v>3214.29</v>
      </c>
      <c r="G27" s="14">
        <v>51976.49</v>
      </c>
      <c r="H27" s="13">
        <f t="shared" si="0"/>
        <v>3214.29</v>
      </c>
      <c r="I27" s="14">
        <v>51976.49</v>
      </c>
    </row>
    <row r="28" spans="1:9" s="2" customFormat="1" x14ac:dyDescent="0.25">
      <c r="A28" s="31">
        <v>5</v>
      </c>
      <c r="B28" s="102" t="s">
        <v>56</v>
      </c>
      <c r="C28" s="103"/>
      <c r="D28" s="31" t="s">
        <v>24</v>
      </c>
      <c r="E28" s="31">
        <v>4.29</v>
      </c>
      <c r="F28" s="12">
        <f>H17</f>
        <v>3214.29</v>
      </c>
      <c r="G28" s="14">
        <v>146682.76999999999</v>
      </c>
      <c r="H28" s="13">
        <f t="shared" si="0"/>
        <v>3214.29</v>
      </c>
      <c r="I28" s="14">
        <v>146682.76999999999</v>
      </c>
    </row>
    <row r="29" spans="1:9" s="2" customFormat="1" ht="27.75" customHeight="1" x14ac:dyDescent="0.25">
      <c r="A29" s="31">
        <v>6</v>
      </c>
      <c r="B29" s="102" t="s">
        <v>57</v>
      </c>
      <c r="C29" s="103"/>
      <c r="D29" s="31" t="s">
        <v>24</v>
      </c>
      <c r="E29" s="31">
        <v>0.93</v>
      </c>
      <c r="F29" s="12">
        <f>H17</f>
        <v>3214.29</v>
      </c>
      <c r="G29" s="14">
        <v>31794</v>
      </c>
      <c r="H29" s="13">
        <f t="shared" si="0"/>
        <v>3214.29</v>
      </c>
      <c r="I29" s="14">
        <v>15364.72</v>
      </c>
    </row>
    <row r="30" spans="1:9" s="2" customFormat="1" ht="29.25" customHeight="1" x14ac:dyDescent="0.25">
      <c r="A30" s="31">
        <v>7</v>
      </c>
      <c r="B30" s="102" t="s">
        <v>58</v>
      </c>
      <c r="C30" s="103"/>
      <c r="D30" s="31" t="s">
        <v>24</v>
      </c>
      <c r="E30" s="31">
        <v>1.0900000000000001</v>
      </c>
      <c r="F30" s="12">
        <f>H17</f>
        <v>3214.29</v>
      </c>
      <c r="G30" s="14">
        <v>37261.879999999997</v>
      </c>
      <c r="H30" s="13">
        <f t="shared" si="0"/>
        <v>3214.29</v>
      </c>
      <c r="I30" s="14">
        <v>39206.82</v>
      </c>
    </row>
    <row r="31" spans="1:9" s="2" customFormat="1" x14ac:dyDescent="0.25">
      <c r="A31" s="31">
        <v>8</v>
      </c>
      <c r="B31" s="102" t="s">
        <v>59</v>
      </c>
      <c r="C31" s="103"/>
      <c r="D31" s="31" t="s">
        <v>24</v>
      </c>
      <c r="E31" s="31">
        <v>0.16</v>
      </c>
      <c r="F31" s="12">
        <f>H17</f>
        <v>3214.29</v>
      </c>
      <c r="G31" s="14">
        <v>5467.88</v>
      </c>
      <c r="H31" s="13">
        <f t="shared" si="0"/>
        <v>3214.29</v>
      </c>
      <c r="I31" s="14">
        <v>1159.31</v>
      </c>
    </row>
    <row r="32" spans="1:9" s="2" customFormat="1" ht="32.25" customHeight="1" x14ac:dyDescent="0.25">
      <c r="A32" s="31">
        <v>9</v>
      </c>
      <c r="B32" s="102" t="s">
        <v>60</v>
      </c>
      <c r="C32" s="103"/>
      <c r="D32" s="31" t="s">
        <v>24</v>
      </c>
      <c r="E32" s="31">
        <v>1.61</v>
      </c>
      <c r="F32" s="12">
        <f>H17</f>
        <v>3214.29</v>
      </c>
      <c r="G32" s="12">
        <v>55048.2</v>
      </c>
      <c r="H32" s="13">
        <f t="shared" si="0"/>
        <v>3214.29</v>
      </c>
      <c r="I32" s="14">
        <v>31528.2</v>
      </c>
    </row>
    <row r="33" spans="1:9" s="35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501577.92</v>
      </c>
      <c r="H33" s="10" t="s">
        <v>39</v>
      </c>
      <c r="I33" s="15">
        <f>SUM(I24:I32)</f>
        <v>399969.01999999996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E49</f>
        <v>18310.79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5" t="s">
        <v>32</v>
      </c>
      <c r="C41" s="86"/>
      <c r="D41" s="33" t="s">
        <v>33</v>
      </c>
      <c r="E41" s="33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33.75" customHeight="1" x14ac:dyDescent="0.25">
      <c r="A43" s="31">
        <v>1</v>
      </c>
      <c r="B43" s="85" t="s">
        <v>156</v>
      </c>
      <c r="C43" s="86"/>
      <c r="D43" s="29" t="s">
        <v>67</v>
      </c>
      <c r="E43" s="12">
        <v>5848</v>
      </c>
      <c r="F43" s="31">
        <v>1</v>
      </c>
      <c r="G43" s="58" t="s">
        <v>77</v>
      </c>
      <c r="H43" s="87" t="s">
        <v>157</v>
      </c>
      <c r="I43" s="88"/>
    </row>
    <row r="44" spans="1:9" s="16" customFormat="1" ht="41.25" customHeight="1" x14ac:dyDescent="0.25">
      <c r="A44" s="31">
        <v>2</v>
      </c>
      <c r="B44" s="85" t="s">
        <v>158</v>
      </c>
      <c r="C44" s="86"/>
      <c r="D44" s="29" t="s">
        <v>67</v>
      </c>
      <c r="E44" s="12">
        <v>3974</v>
      </c>
      <c r="F44" s="31">
        <v>1</v>
      </c>
      <c r="G44" s="32" t="s">
        <v>77</v>
      </c>
      <c r="H44" s="87" t="s">
        <v>159</v>
      </c>
      <c r="I44" s="88"/>
    </row>
    <row r="45" spans="1:9" s="16" customFormat="1" ht="33.75" customHeight="1" x14ac:dyDescent="0.25">
      <c r="A45" s="57">
        <v>3</v>
      </c>
      <c r="B45" s="85" t="s">
        <v>160</v>
      </c>
      <c r="C45" s="86"/>
      <c r="D45" s="29" t="s">
        <v>67</v>
      </c>
      <c r="E45" s="12">
        <v>1997.55</v>
      </c>
      <c r="F45" s="31">
        <v>1</v>
      </c>
      <c r="G45" s="32" t="s">
        <v>77</v>
      </c>
      <c r="H45" s="87" t="s">
        <v>161</v>
      </c>
      <c r="I45" s="88"/>
    </row>
    <row r="46" spans="1:9" s="16" customFormat="1" ht="33.75" customHeight="1" x14ac:dyDescent="0.25">
      <c r="A46" s="57">
        <v>4</v>
      </c>
      <c r="B46" s="85" t="s">
        <v>162</v>
      </c>
      <c r="C46" s="86"/>
      <c r="D46" s="29" t="s">
        <v>67</v>
      </c>
      <c r="E46" s="12">
        <v>2168.6</v>
      </c>
      <c r="F46" s="31">
        <v>1</v>
      </c>
      <c r="G46" s="32" t="s">
        <v>77</v>
      </c>
      <c r="H46" s="87" t="s">
        <v>163</v>
      </c>
      <c r="I46" s="88"/>
    </row>
    <row r="47" spans="1:9" s="16" customFormat="1" ht="33.75" customHeight="1" x14ac:dyDescent="0.25">
      <c r="A47" s="57">
        <v>5</v>
      </c>
      <c r="B47" s="85" t="s">
        <v>164</v>
      </c>
      <c r="C47" s="86"/>
      <c r="D47" s="29" t="s">
        <v>67</v>
      </c>
      <c r="E47" s="12">
        <v>1989.57</v>
      </c>
      <c r="F47" s="31">
        <v>1</v>
      </c>
      <c r="G47" s="58" t="s">
        <v>77</v>
      </c>
      <c r="H47" s="87" t="s">
        <v>165</v>
      </c>
      <c r="I47" s="88"/>
    </row>
    <row r="48" spans="1:9" s="16" customFormat="1" ht="33.75" customHeight="1" x14ac:dyDescent="0.25">
      <c r="A48" s="57">
        <v>6</v>
      </c>
      <c r="B48" s="85" t="s">
        <v>166</v>
      </c>
      <c r="C48" s="86"/>
      <c r="D48" s="29" t="s">
        <v>67</v>
      </c>
      <c r="E48" s="12">
        <v>2333.0700000000002</v>
      </c>
      <c r="F48" s="31">
        <v>1</v>
      </c>
      <c r="G48" s="58" t="s">
        <v>77</v>
      </c>
      <c r="H48" s="87" t="s">
        <v>167</v>
      </c>
      <c r="I48" s="88"/>
    </row>
    <row r="49" spans="1:9" ht="34.5" customHeight="1" x14ac:dyDescent="0.25">
      <c r="A49" s="134" t="s">
        <v>38</v>
      </c>
      <c r="B49" s="81"/>
      <c r="C49" s="81"/>
      <c r="D49" s="82"/>
      <c r="E49" s="12">
        <f>SUM(E43:E48)</f>
        <v>18310.79</v>
      </c>
      <c r="F49" s="92" t="s">
        <v>39</v>
      </c>
      <c r="G49" s="84"/>
      <c r="H49" s="94" t="s">
        <v>52</v>
      </c>
      <c r="I49" s="143"/>
    </row>
    <row r="51" spans="1:9" x14ac:dyDescent="0.25">
      <c r="A51" s="3" t="s">
        <v>40</v>
      </c>
      <c r="H51" s="19">
        <v>164476.17000000001</v>
      </c>
      <c r="I51" s="3" t="s">
        <v>28</v>
      </c>
    </row>
    <row r="52" spans="1:9" ht="36.75" customHeight="1" x14ac:dyDescent="0.25">
      <c r="A52" s="79" t="s">
        <v>37</v>
      </c>
      <c r="B52" s="80"/>
      <c r="C52" s="80"/>
      <c r="D52" s="80"/>
      <c r="E52" s="80"/>
      <c r="F52" s="80"/>
      <c r="G52" s="80"/>
      <c r="H52" s="80"/>
      <c r="I52" s="80"/>
    </row>
    <row r="54" spans="1:9" s="26" customFormat="1" ht="56.25" customHeight="1" x14ac:dyDescent="0.2">
      <c r="A54" s="33" t="s">
        <v>0</v>
      </c>
      <c r="B54" s="33" t="s">
        <v>41</v>
      </c>
      <c r="C54" s="33" t="s">
        <v>42</v>
      </c>
      <c r="D54" s="85" t="s">
        <v>43</v>
      </c>
      <c r="E54" s="117"/>
      <c r="F54" s="118"/>
    </row>
    <row r="55" spans="1:9" s="2" customFormat="1" x14ac:dyDescent="0.25">
      <c r="A55" s="31">
        <v>1</v>
      </c>
      <c r="B55" s="31">
        <v>2</v>
      </c>
      <c r="C55" s="31">
        <v>3</v>
      </c>
      <c r="D55" s="83">
        <v>4</v>
      </c>
      <c r="E55" s="84"/>
      <c r="F55" s="84"/>
    </row>
    <row r="56" spans="1:9" x14ac:dyDescent="0.25">
      <c r="A56" s="31" t="s">
        <v>39</v>
      </c>
      <c r="B56" s="31" t="s">
        <v>39</v>
      </c>
      <c r="C56" s="31" t="s">
        <v>39</v>
      </c>
      <c r="D56" s="83" t="s">
        <v>39</v>
      </c>
      <c r="E56" s="84"/>
      <c r="F56" s="84"/>
    </row>
    <row r="58" spans="1:9" ht="69.75" customHeight="1" x14ac:dyDescent="0.25">
      <c r="A58" s="79" t="s">
        <v>44</v>
      </c>
      <c r="B58" s="80"/>
      <c r="C58" s="80"/>
      <c r="D58" s="80"/>
      <c r="E58" s="80"/>
      <c r="F58" s="80"/>
      <c r="G58" s="80"/>
      <c r="H58" s="80"/>
      <c r="I58" s="80"/>
    </row>
    <row r="60" spans="1:9" ht="78.75" x14ac:dyDescent="0.25">
      <c r="A60" s="29" t="s">
        <v>0</v>
      </c>
      <c r="B60" s="72" t="s">
        <v>45</v>
      </c>
      <c r="C60" s="73"/>
      <c r="D60" s="29" t="s">
        <v>46</v>
      </c>
      <c r="E60" s="29" t="s">
        <v>47</v>
      </c>
      <c r="F60" s="29" t="s">
        <v>48</v>
      </c>
      <c r="G60" s="29" t="s">
        <v>49</v>
      </c>
    </row>
    <row r="61" spans="1:9" x14ac:dyDescent="0.25">
      <c r="A61" s="29">
        <v>1</v>
      </c>
      <c r="B61" s="72">
        <v>2</v>
      </c>
      <c r="C61" s="73"/>
      <c r="D61" s="29">
        <v>3</v>
      </c>
      <c r="E61" s="29">
        <v>4</v>
      </c>
      <c r="F61" s="29">
        <v>5</v>
      </c>
      <c r="G61" s="29">
        <v>6</v>
      </c>
    </row>
    <row r="62" spans="1:9" ht="31.5" customHeight="1" x14ac:dyDescent="0.25">
      <c r="A62" s="11">
        <v>1</v>
      </c>
      <c r="B62" s="74" t="s">
        <v>50</v>
      </c>
      <c r="C62" s="75"/>
      <c r="D62" s="20">
        <v>0</v>
      </c>
      <c r="E62" s="20">
        <f>G33+H51</f>
        <v>666054.09</v>
      </c>
      <c r="F62" s="20">
        <v>524315.86</v>
      </c>
      <c r="G62" s="12">
        <f>E62-F62</f>
        <v>141738.22999999998</v>
      </c>
      <c r="I62" s="22"/>
    </row>
    <row r="63" spans="1:9" ht="32.25" customHeight="1" x14ac:dyDescent="0.25">
      <c r="A63" s="11">
        <v>2</v>
      </c>
      <c r="B63" s="74" t="s">
        <v>51</v>
      </c>
      <c r="C63" s="75"/>
      <c r="D63" s="20">
        <v>0</v>
      </c>
      <c r="E63" s="20" t="s">
        <v>39</v>
      </c>
      <c r="F63" s="20" t="s">
        <v>39</v>
      </c>
      <c r="G63" s="12" t="s">
        <v>39</v>
      </c>
    </row>
    <row r="64" spans="1:9" x14ac:dyDescent="0.25">
      <c r="A64" s="76" t="s">
        <v>38</v>
      </c>
      <c r="B64" s="77"/>
      <c r="C64" s="78"/>
      <c r="D64" s="20">
        <f>SUM(D62:D63)</f>
        <v>0</v>
      </c>
      <c r="E64" s="20">
        <f>SUM(E62:E63)</f>
        <v>666054.09</v>
      </c>
      <c r="F64" s="20">
        <f>SUM(F62:F63)</f>
        <v>524315.86</v>
      </c>
      <c r="G64" s="12">
        <f>SUM(G62:G63)</f>
        <v>141738.22999999998</v>
      </c>
    </row>
  </sheetData>
  <mergeCells count="65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B47:C47"/>
    <mergeCell ref="H47:I47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64:C64"/>
    <mergeCell ref="B44:C44"/>
    <mergeCell ref="H44:I44"/>
    <mergeCell ref="B45:C45"/>
    <mergeCell ref="H45:I45"/>
    <mergeCell ref="B46:C46"/>
    <mergeCell ref="H46:I46"/>
    <mergeCell ref="A52:I52"/>
    <mergeCell ref="D54:F54"/>
    <mergeCell ref="D55:F55"/>
    <mergeCell ref="D56:F56"/>
    <mergeCell ref="A58:I58"/>
    <mergeCell ref="B60:C60"/>
    <mergeCell ref="A49:D49"/>
    <mergeCell ref="F49:G49"/>
    <mergeCell ref="H49:I49"/>
    <mergeCell ref="B48:C48"/>
    <mergeCell ref="H48:I48"/>
    <mergeCell ref="B61:C61"/>
    <mergeCell ref="B62:C62"/>
    <mergeCell ref="B63:C63"/>
  </mergeCells>
  <hyperlinks>
    <hyperlink ref="C15" r:id="rId1" display="upravdom19.12@mail.ru"/>
    <hyperlink ref="H49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opLeftCell="A10" zoomScale="70" zoomScaleNormal="70" workbookViewId="0">
      <selection activeCell="E68" sqref="E68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104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3687.1</v>
      </c>
      <c r="I17" s="34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7">
        <v>2</v>
      </c>
      <c r="C23" s="88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2" t="s">
        <v>53</v>
      </c>
      <c r="C24" s="103"/>
      <c r="D24" s="31" t="s">
        <v>24</v>
      </c>
      <c r="E24" s="31">
        <v>1.32</v>
      </c>
      <c r="F24" s="12">
        <f>H17</f>
        <v>3687.1</v>
      </c>
      <c r="G24" s="14">
        <v>51799.54</v>
      </c>
      <c r="H24" s="13">
        <f>F24</f>
        <v>3687.1</v>
      </c>
      <c r="I24" s="14">
        <v>51799.54</v>
      </c>
    </row>
    <row r="25" spans="1:9" s="2" customFormat="1" ht="16.5" customHeight="1" x14ac:dyDescent="0.25">
      <c r="A25" s="31">
        <v>2</v>
      </c>
      <c r="B25" s="102" t="s">
        <v>54</v>
      </c>
      <c r="C25" s="123"/>
      <c r="D25" s="31" t="s">
        <v>24</v>
      </c>
      <c r="E25" s="31">
        <v>3.37</v>
      </c>
      <c r="F25" s="12">
        <f>H17</f>
        <v>3687.1</v>
      </c>
      <c r="G25" s="14">
        <v>132267.21</v>
      </c>
      <c r="H25" s="13">
        <f t="shared" ref="H25:H32" si="0">F25</f>
        <v>3687.1</v>
      </c>
      <c r="I25" s="14">
        <v>56722.63</v>
      </c>
    </row>
    <row r="26" spans="1:9" s="2" customFormat="1" ht="15.75" customHeight="1" x14ac:dyDescent="0.25">
      <c r="A26" s="31">
        <v>3</v>
      </c>
      <c r="B26" s="102" t="s">
        <v>61</v>
      </c>
      <c r="C26" s="123"/>
      <c r="D26" s="31" t="s">
        <v>24</v>
      </c>
      <c r="E26" s="31">
        <v>0.38</v>
      </c>
      <c r="F26" s="12">
        <f>H17</f>
        <v>3687.1</v>
      </c>
      <c r="G26" s="14">
        <v>14915.75</v>
      </c>
      <c r="H26" s="13">
        <f t="shared" si="0"/>
        <v>3687.1</v>
      </c>
      <c r="I26" s="14">
        <v>14915.75</v>
      </c>
    </row>
    <row r="27" spans="1:9" s="2" customFormat="1" x14ac:dyDescent="0.25">
      <c r="A27" s="31">
        <v>4</v>
      </c>
      <c r="B27" s="102" t="s">
        <v>55</v>
      </c>
      <c r="C27" s="103"/>
      <c r="D27" s="31" t="s">
        <v>24</v>
      </c>
      <c r="E27" s="31">
        <v>1.52</v>
      </c>
      <c r="F27" s="12">
        <f>H17</f>
        <v>3687.1</v>
      </c>
      <c r="G27" s="14">
        <v>59663.16</v>
      </c>
      <c r="H27" s="13">
        <f t="shared" si="0"/>
        <v>3687.1</v>
      </c>
      <c r="I27" s="14">
        <v>59663.16</v>
      </c>
    </row>
    <row r="28" spans="1:9" s="2" customFormat="1" x14ac:dyDescent="0.25">
      <c r="A28" s="31">
        <v>5</v>
      </c>
      <c r="B28" s="102" t="s">
        <v>56</v>
      </c>
      <c r="C28" s="103"/>
      <c r="D28" s="31" t="s">
        <v>24</v>
      </c>
      <c r="E28" s="31">
        <v>4.29</v>
      </c>
      <c r="F28" s="12">
        <f>H17</f>
        <v>3687.1</v>
      </c>
      <c r="G28" s="14">
        <v>168375.39</v>
      </c>
      <c r="H28" s="13">
        <f t="shared" si="0"/>
        <v>3687.1</v>
      </c>
      <c r="I28" s="14">
        <v>168375.39</v>
      </c>
    </row>
    <row r="29" spans="1:9" s="2" customFormat="1" ht="27.75" customHeight="1" x14ac:dyDescent="0.25">
      <c r="A29" s="31">
        <v>6</v>
      </c>
      <c r="B29" s="102" t="s">
        <v>57</v>
      </c>
      <c r="C29" s="103"/>
      <c r="D29" s="31" t="s">
        <v>24</v>
      </c>
      <c r="E29" s="31">
        <v>0.93</v>
      </c>
      <c r="F29" s="12">
        <f>H17</f>
        <v>3687.1</v>
      </c>
      <c r="G29" s="14">
        <v>36495.96</v>
      </c>
      <c r="H29" s="13">
        <f t="shared" si="0"/>
        <v>3687.1</v>
      </c>
      <c r="I29" s="14">
        <v>17439.54</v>
      </c>
    </row>
    <row r="30" spans="1:9" s="2" customFormat="1" ht="29.25" customHeight="1" x14ac:dyDescent="0.25">
      <c r="A30" s="31">
        <v>7</v>
      </c>
      <c r="B30" s="102" t="s">
        <v>58</v>
      </c>
      <c r="C30" s="103"/>
      <c r="D30" s="31" t="s">
        <v>24</v>
      </c>
      <c r="E30" s="31">
        <v>1.0900000000000001</v>
      </c>
      <c r="F30" s="12">
        <f>H17</f>
        <v>3687.1</v>
      </c>
      <c r="G30" s="14">
        <v>42772.5</v>
      </c>
      <c r="H30" s="13">
        <f t="shared" si="0"/>
        <v>3687.1</v>
      </c>
      <c r="I30" s="14">
        <v>38372.46</v>
      </c>
    </row>
    <row r="31" spans="1:9" s="2" customFormat="1" x14ac:dyDescent="0.25">
      <c r="A31" s="31">
        <v>8</v>
      </c>
      <c r="B31" s="102" t="s">
        <v>59</v>
      </c>
      <c r="C31" s="103"/>
      <c r="D31" s="31" t="s">
        <v>24</v>
      </c>
      <c r="E31" s="31">
        <v>0.16</v>
      </c>
      <c r="F31" s="12">
        <f>H17</f>
        <v>3687.1</v>
      </c>
      <c r="G31" s="14">
        <v>6276.56</v>
      </c>
      <c r="H31" s="13">
        <f t="shared" si="0"/>
        <v>3687.1</v>
      </c>
      <c r="I31" s="14">
        <v>1327.36</v>
      </c>
    </row>
    <row r="32" spans="1:9" s="2" customFormat="1" ht="32.25" customHeight="1" x14ac:dyDescent="0.25">
      <c r="A32" s="31">
        <v>9</v>
      </c>
      <c r="B32" s="102" t="s">
        <v>60</v>
      </c>
      <c r="C32" s="103"/>
      <c r="D32" s="31" t="s">
        <v>24</v>
      </c>
      <c r="E32" s="31">
        <v>1.61</v>
      </c>
      <c r="F32" s="12">
        <f>H17</f>
        <v>3687.1</v>
      </c>
      <c r="G32" s="12">
        <v>62663.64</v>
      </c>
      <c r="H32" s="13">
        <f t="shared" si="0"/>
        <v>3687.1</v>
      </c>
      <c r="I32" s="14">
        <v>61402.77</v>
      </c>
    </row>
    <row r="33" spans="1:9" s="35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575229.71000000008</v>
      </c>
      <c r="H33" s="10" t="s">
        <v>39</v>
      </c>
      <c r="I33" s="15">
        <f>SUM(I24:I32)</f>
        <v>470018.60000000003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E52</f>
        <v>42080.37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5" t="s">
        <v>32</v>
      </c>
      <c r="C41" s="86"/>
      <c r="D41" s="33" t="s">
        <v>33</v>
      </c>
      <c r="E41" s="33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43.5" customHeight="1" x14ac:dyDescent="0.25">
      <c r="A43" s="31">
        <v>1</v>
      </c>
      <c r="B43" s="85" t="s">
        <v>168</v>
      </c>
      <c r="C43" s="86"/>
      <c r="D43" s="29" t="s">
        <v>67</v>
      </c>
      <c r="E43" s="12">
        <v>12884.56</v>
      </c>
      <c r="F43" s="31">
        <v>1</v>
      </c>
      <c r="G43" s="32" t="s">
        <v>77</v>
      </c>
      <c r="H43" s="87" t="s">
        <v>169</v>
      </c>
      <c r="I43" s="88"/>
    </row>
    <row r="44" spans="1:9" s="16" customFormat="1" ht="43.5" customHeight="1" x14ac:dyDescent="0.25">
      <c r="A44" s="31">
        <v>2</v>
      </c>
      <c r="B44" s="85" t="s">
        <v>170</v>
      </c>
      <c r="C44" s="86"/>
      <c r="D44" s="29" t="s">
        <v>67</v>
      </c>
      <c r="E44" s="12">
        <v>1663</v>
      </c>
      <c r="F44" s="31">
        <v>1</v>
      </c>
      <c r="G44" s="32" t="s">
        <v>77</v>
      </c>
      <c r="H44" s="87" t="s">
        <v>171</v>
      </c>
      <c r="I44" s="88"/>
    </row>
    <row r="45" spans="1:9" s="16" customFormat="1" ht="43.5" customHeight="1" x14ac:dyDescent="0.25">
      <c r="A45" s="31">
        <v>3</v>
      </c>
      <c r="B45" s="85" t="s">
        <v>172</v>
      </c>
      <c r="C45" s="86"/>
      <c r="D45" s="29" t="s">
        <v>67</v>
      </c>
      <c r="E45" s="12">
        <v>10202.75</v>
      </c>
      <c r="F45" s="31">
        <v>1</v>
      </c>
      <c r="G45" s="32" t="s">
        <v>77</v>
      </c>
      <c r="H45" s="87" t="s">
        <v>173</v>
      </c>
      <c r="I45" s="88"/>
    </row>
    <row r="46" spans="1:9" s="16" customFormat="1" ht="43.5" customHeight="1" x14ac:dyDescent="0.25">
      <c r="A46" s="31">
        <v>4</v>
      </c>
      <c r="B46" s="85" t="s">
        <v>175</v>
      </c>
      <c r="C46" s="86"/>
      <c r="D46" s="29" t="s">
        <v>67</v>
      </c>
      <c r="E46" s="12">
        <v>1811</v>
      </c>
      <c r="F46" s="31">
        <v>1</v>
      </c>
      <c r="G46" s="32" t="s">
        <v>77</v>
      </c>
      <c r="H46" s="87" t="s">
        <v>174</v>
      </c>
      <c r="I46" s="88"/>
    </row>
    <row r="47" spans="1:9" s="16" customFormat="1" ht="43.5" customHeight="1" x14ac:dyDescent="0.25">
      <c r="A47" s="31">
        <v>5</v>
      </c>
      <c r="B47" s="85" t="s">
        <v>176</v>
      </c>
      <c r="C47" s="86"/>
      <c r="D47" s="29" t="s">
        <v>67</v>
      </c>
      <c r="E47" s="12">
        <v>2461</v>
      </c>
      <c r="F47" s="31">
        <v>1</v>
      </c>
      <c r="G47" s="32" t="s">
        <v>77</v>
      </c>
      <c r="H47" s="87" t="s">
        <v>177</v>
      </c>
      <c r="I47" s="88"/>
    </row>
    <row r="48" spans="1:9" s="16" customFormat="1" ht="43.5" customHeight="1" x14ac:dyDescent="0.25">
      <c r="A48" s="31">
        <v>6</v>
      </c>
      <c r="B48" s="85" t="s">
        <v>178</v>
      </c>
      <c r="C48" s="86"/>
      <c r="D48" s="29" t="s">
        <v>67</v>
      </c>
      <c r="E48" s="12">
        <v>2143.4699999999998</v>
      </c>
      <c r="F48" s="31">
        <v>1</v>
      </c>
      <c r="G48" s="32" t="s">
        <v>77</v>
      </c>
      <c r="H48" s="87" t="s">
        <v>179</v>
      </c>
      <c r="I48" s="88"/>
    </row>
    <row r="49" spans="1:9" s="16" customFormat="1" ht="43.5" customHeight="1" x14ac:dyDescent="0.25">
      <c r="A49" s="31">
        <v>7</v>
      </c>
      <c r="B49" s="85" t="s">
        <v>180</v>
      </c>
      <c r="C49" s="86"/>
      <c r="D49" s="29" t="s">
        <v>67</v>
      </c>
      <c r="E49" s="12">
        <v>2143.4699999999998</v>
      </c>
      <c r="F49" s="31">
        <v>1</v>
      </c>
      <c r="G49" s="32" t="s">
        <v>77</v>
      </c>
      <c r="H49" s="87" t="s">
        <v>181</v>
      </c>
      <c r="I49" s="88"/>
    </row>
    <row r="50" spans="1:9" s="16" customFormat="1" ht="43.5" customHeight="1" x14ac:dyDescent="0.25">
      <c r="A50" s="31">
        <v>8</v>
      </c>
      <c r="B50" s="85" t="s">
        <v>182</v>
      </c>
      <c r="C50" s="86"/>
      <c r="D50" s="29" t="s">
        <v>67</v>
      </c>
      <c r="E50" s="12">
        <v>2453.8200000000002</v>
      </c>
      <c r="F50" s="31">
        <v>1</v>
      </c>
      <c r="G50" s="32" t="s">
        <v>77</v>
      </c>
      <c r="H50" s="87" t="s">
        <v>183</v>
      </c>
      <c r="I50" s="88"/>
    </row>
    <row r="51" spans="1:9" s="16" customFormat="1" ht="43.5" customHeight="1" x14ac:dyDescent="0.25">
      <c r="A51" s="31">
        <v>9</v>
      </c>
      <c r="B51" s="85" t="s">
        <v>184</v>
      </c>
      <c r="C51" s="86"/>
      <c r="D51" s="29" t="s">
        <v>67</v>
      </c>
      <c r="E51" s="12">
        <v>6317.3</v>
      </c>
      <c r="F51" s="31">
        <v>1</v>
      </c>
      <c r="G51" s="32" t="s">
        <v>77</v>
      </c>
      <c r="H51" s="87" t="s">
        <v>185</v>
      </c>
      <c r="I51" s="88"/>
    </row>
    <row r="52" spans="1:9" ht="34.5" customHeight="1" x14ac:dyDescent="0.25">
      <c r="A52" s="134" t="s">
        <v>38</v>
      </c>
      <c r="B52" s="81"/>
      <c r="C52" s="81"/>
      <c r="D52" s="82"/>
      <c r="E52" s="12">
        <f>SUM(E43:E51)</f>
        <v>42080.37</v>
      </c>
      <c r="F52" s="92" t="s">
        <v>39</v>
      </c>
      <c r="G52" s="84"/>
      <c r="H52" s="94"/>
      <c r="I52" s="143"/>
    </row>
    <row r="54" spans="1:9" x14ac:dyDescent="0.25">
      <c r="A54" s="3" t="s">
        <v>40</v>
      </c>
      <c r="H54" s="19">
        <v>188798.44</v>
      </c>
      <c r="I54" s="3" t="s">
        <v>28</v>
      </c>
    </row>
    <row r="55" spans="1:9" ht="36.75" customHeight="1" x14ac:dyDescent="0.25">
      <c r="A55" s="79" t="s">
        <v>37</v>
      </c>
      <c r="B55" s="80"/>
      <c r="C55" s="80"/>
      <c r="D55" s="80"/>
      <c r="E55" s="80"/>
      <c r="F55" s="80"/>
      <c r="G55" s="80"/>
      <c r="H55" s="80"/>
      <c r="I55" s="80"/>
    </row>
    <row r="57" spans="1:9" s="26" customFormat="1" ht="56.25" customHeight="1" x14ac:dyDescent="0.2">
      <c r="A57" s="33" t="s">
        <v>0</v>
      </c>
      <c r="B57" s="33" t="s">
        <v>41</v>
      </c>
      <c r="C57" s="33" t="s">
        <v>42</v>
      </c>
      <c r="D57" s="85" t="s">
        <v>43</v>
      </c>
      <c r="E57" s="117"/>
      <c r="F57" s="118"/>
    </row>
    <row r="58" spans="1:9" s="2" customFormat="1" x14ac:dyDescent="0.25">
      <c r="A58" s="31">
        <v>1</v>
      </c>
      <c r="B58" s="31">
        <v>2</v>
      </c>
      <c r="C58" s="31">
        <v>3</v>
      </c>
      <c r="D58" s="83">
        <v>4</v>
      </c>
      <c r="E58" s="84"/>
      <c r="F58" s="84"/>
    </row>
    <row r="59" spans="1:9" x14ac:dyDescent="0.25">
      <c r="A59" s="31" t="s">
        <v>39</v>
      </c>
      <c r="B59" s="31" t="s">
        <v>39</v>
      </c>
      <c r="C59" s="31" t="s">
        <v>39</v>
      </c>
      <c r="D59" s="83" t="s">
        <v>39</v>
      </c>
      <c r="E59" s="84"/>
      <c r="F59" s="84"/>
    </row>
    <row r="61" spans="1:9" ht="69.75" customHeight="1" x14ac:dyDescent="0.25">
      <c r="A61" s="79" t="s">
        <v>44</v>
      </c>
      <c r="B61" s="80"/>
      <c r="C61" s="80"/>
      <c r="D61" s="80"/>
      <c r="E61" s="80"/>
      <c r="F61" s="80"/>
      <c r="G61" s="80"/>
      <c r="H61" s="80"/>
      <c r="I61" s="80"/>
    </row>
    <row r="63" spans="1:9" ht="78.75" x14ac:dyDescent="0.25">
      <c r="A63" s="29" t="s">
        <v>0</v>
      </c>
      <c r="B63" s="72" t="s">
        <v>45</v>
      </c>
      <c r="C63" s="73"/>
      <c r="D63" s="29" t="s">
        <v>46</v>
      </c>
      <c r="E63" s="29" t="s">
        <v>47</v>
      </c>
      <c r="F63" s="29" t="s">
        <v>48</v>
      </c>
      <c r="G63" s="29" t="s">
        <v>49</v>
      </c>
    </row>
    <row r="64" spans="1:9" x14ac:dyDescent="0.25">
      <c r="A64" s="29">
        <v>1</v>
      </c>
      <c r="B64" s="72">
        <v>2</v>
      </c>
      <c r="C64" s="73"/>
      <c r="D64" s="29">
        <v>3</v>
      </c>
      <c r="E64" s="29">
        <v>4</v>
      </c>
      <c r="F64" s="29">
        <v>5</v>
      </c>
      <c r="G64" s="29">
        <v>6</v>
      </c>
    </row>
    <row r="65" spans="1:9" ht="31.5" customHeight="1" x14ac:dyDescent="0.25">
      <c r="A65" s="11">
        <v>1</v>
      </c>
      <c r="B65" s="74" t="s">
        <v>50</v>
      </c>
      <c r="C65" s="75"/>
      <c r="D65" s="20">
        <v>0</v>
      </c>
      <c r="E65" s="20">
        <f>G33+H54</f>
        <v>764028.15000000014</v>
      </c>
      <c r="F65" s="20">
        <v>694303.99</v>
      </c>
      <c r="G65" s="12">
        <f>E65-F65</f>
        <v>69724.160000000149</v>
      </c>
      <c r="I65" s="22"/>
    </row>
    <row r="66" spans="1:9" ht="32.25" customHeight="1" x14ac:dyDescent="0.25">
      <c r="A66" s="11">
        <v>2</v>
      </c>
      <c r="B66" s="74" t="s">
        <v>51</v>
      </c>
      <c r="C66" s="75"/>
      <c r="D66" s="20">
        <v>0</v>
      </c>
      <c r="E66" s="20" t="s">
        <v>39</v>
      </c>
      <c r="F66" s="20" t="s">
        <v>39</v>
      </c>
      <c r="G66" s="12" t="s">
        <v>39</v>
      </c>
    </row>
    <row r="67" spans="1:9" x14ac:dyDescent="0.25">
      <c r="A67" s="76" t="s">
        <v>38</v>
      </c>
      <c r="B67" s="77"/>
      <c r="C67" s="78"/>
      <c r="D67" s="20">
        <f>SUM(D65:D66)</f>
        <v>0</v>
      </c>
      <c r="E67" s="20">
        <f>SUM(E65:E66)</f>
        <v>764028.15000000014</v>
      </c>
      <c r="F67" s="20">
        <f>SUM(F65:F66)</f>
        <v>694303.99</v>
      </c>
      <c r="G67" s="12">
        <f>SUM(G65:G66)</f>
        <v>69724.160000000149</v>
      </c>
    </row>
  </sheetData>
  <mergeCells count="71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B28:C28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H41:I41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B42:C42"/>
    <mergeCell ref="F42:G42"/>
    <mergeCell ref="H42:I42"/>
    <mergeCell ref="B43:C43"/>
    <mergeCell ref="H43:I43"/>
    <mergeCell ref="H44:I44"/>
    <mergeCell ref="B45:C45"/>
    <mergeCell ref="H45:I45"/>
    <mergeCell ref="B46:C46"/>
    <mergeCell ref="H46:I46"/>
    <mergeCell ref="B64:C64"/>
    <mergeCell ref="B65:C65"/>
    <mergeCell ref="B66:C66"/>
    <mergeCell ref="A67:C67"/>
    <mergeCell ref="B44:C44"/>
    <mergeCell ref="A55:I55"/>
    <mergeCell ref="D57:F57"/>
    <mergeCell ref="D58:F58"/>
    <mergeCell ref="D59:F59"/>
    <mergeCell ref="A61:I61"/>
    <mergeCell ref="B63:C63"/>
    <mergeCell ref="A52:D52"/>
    <mergeCell ref="F52:G52"/>
    <mergeCell ref="H52:I52"/>
    <mergeCell ref="B47:C47"/>
    <mergeCell ref="H47:I47"/>
    <mergeCell ref="B51:C51"/>
    <mergeCell ref="H51:I51"/>
    <mergeCell ref="B48:C48"/>
    <mergeCell ref="H48:I48"/>
    <mergeCell ref="B49:C49"/>
    <mergeCell ref="H49:I49"/>
    <mergeCell ref="B50:C50"/>
    <mergeCell ref="H50:I50"/>
  </mergeCells>
  <hyperlinks>
    <hyperlink ref="C15" r:id="rId1" display="upravdom19.12@mail.ru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opLeftCell="A7" zoomScale="70" zoomScaleNormal="70" workbookViewId="0">
      <selection activeCell="E71" sqref="E71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105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3783.2</v>
      </c>
      <c r="I17" s="34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7">
        <v>2</v>
      </c>
      <c r="C23" s="88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2" t="s">
        <v>53</v>
      </c>
      <c r="C24" s="103"/>
      <c r="D24" s="31" t="s">
        <v>24</v>
      </c>
      <c r="E24" s="31">
        <v>1.32</v>
      </c>
      <c r="F24" s="12">
        <f>H17</f>
        <v>3783.2</v>
      </c>
      <c r="G24" s="14">
        <v>53113.02</v>
      </c>
      <c r="H24" s="13">
        <f>F24</f>
        <v>3783.2</v>
      </c>
      <c r="I24" s="14">
        <v>53113.02</v>
      </c>
    </row>
    <row r="25" spans="1:9" s="2" customFormat="1" ht="16.5" customHeight="1" x14ac:dyDescent="0.25">
      <c r="A25" s="31">
        <v>2</v>
      </c>
      <c r="B25" s="102" t="s">
        <v>54</v>
      </c>
      <c r="C25" s="123"/>
      <c r="D25" s="31" t="s">
        <v>24</v>
      </c>
      <c r="E25" s="31">
        <v>3.37</v>
      </c>
      <c r="F25" s="12">
        <f>H17</f>
        <v>3783.2</v>
      </c>
      <c r="G25" s="14">
        <v>135621.24</v>
      </c>
      <c r="H25" s="13">
        <f t="shared" ref="H25:H32" si="0">F25</f>
        <v>3783.2</v>
      </c>
      <c r="I25" s="14">
        <v>44002.5</v>
      </c>
    </row>
    <row r="26" spans="1:9" s="2" customFormat="1" ht="15.75" customHeight="1" x14ac:dyDescent="0.25">
      <c r="A26" s="31">
        <v>3</v>
      </c>
      <c r="B26" s="102" t="s">
        <v>61</v>
      </c>
      <c r="C26" s="123"/>
      <c r="D26" s="31" t="s">
        <v>24</v>
      </c>
      <c r="E26" s="31">
        <v>0.38</v>
      </c>
      <c r="F26" s="12">
        <f>H17</f>
        <v>3783.2</v>
      </c>
      <c r="G26" s="14">
        <v>15294.06</v>
      </c>
      <c r="H26" s="13">
        <f t="shared" si="0"/>
        <v>3783.2</v>
      </c>
      <c r="I26" s="14">
        <v>15294.06</v>
      </c>
    </row>
    <row r="27" spans="1:9" s="2" customFormat="1" x14ac:dyDescent="0.25">
      <c r="A27" s="31">
        <v>4</v>
      </c>
      <c r="B27" s="102" t="s">
        <v>55</v>
      </c>
      <c r="C27" s="103"/>
      <c r="D27" s="31" t="s">
        <v>24</v>
      </c>
      <c r="E27" s="31">
        <v>1.52</v>
      </c>
      <c r="F27" s="12">
        <f>H17</f>
        <v>3783.2</v>
      </c>
      <c r="G27" s="14">
        <v>61176.08</v>
      </c>
      <c r="H27" s="13">
        <f t="shared" si="0"/>
        <v>3783.2</v>
      </c>
      <c r="I27" s="14">
        <v>61176.08</v>
      </c>
    </row>
    <row r="28" spans="1:9" s="2" customFormat="1" x14ac:dyDescent="0.25">
      <c r="A28" s="31">
        <v>5</v>
      </c>
      <c r="B28" s="102" t="s">
        <v>56</v>
      </c>
      <c r="C28" s="103"/>
      <c r="D28" s="31" t="s">
        <v>24</v>
      </c>
      <c r="E28" s="31">
        <v>4.29</v>
      </c>
      <c r="F28" s="12">
        <f>H17</f>
        <v>3783.2</v>
      </c>
      <c r="G28" s="14">
        <v>172644.94</v>
      </c>
      <c r="H28" s="13">
        <f t="shared" si="0"/>
        <v>3783.2</v>
      </c>
      <c r="I28" s="14">
        <v>172644.94</v>
      </c>
    </row>
    <row r="29" spans="1:9" s="2" customFormat="1" ht="27.75" customHeight="1" x14ac:dyDescent="0.25">
      <c r="A29" s="31">
        <v>6</v>
      </c>
      <c r="B29" s="102" t="s">
        <v>57</v>
      </c>
      <c r="C29" s="103"/>
      <c r="D29" s="31" t="s">
        <v>24</v>
      </c>
      <c r="E29" s="31">
        <v>0.93</v>
      </c>
      <c r="F29" s="12">
        <f>H17</f>
        <v>3783.2</v>
      </c>
      <c r="G29" s="14">
        <v>37421.360000000001</v>
      </c>
      <c r="H29" s="13">
        <f t="shared" si="0"/>
        <v>3783.2</v>
      </c>
      <c r="I29" s="14">
        <v>32799.629999999997</v>
      </c>
    </row>
    <row r="30" spans="1:9" s="2" customFormat="1" ht="29.25" customHeight="1" x14ac:dyDescent="0.25">
      <c r="A30" s="31">
        <v>7</v>
      </c>
      <c r="B30" s="102" t="s">
        <v>58</v>
      </c>
      <c r="C30" s="103"/>
      <c r="D30" s="31" t="s">
        <v>24</v>
      </c>
      <c r="E30" s="31">
        <v>1.0900000000000001</v>
      </c>
      <c r="F30" s="12">
        <f>H17</f>
        <v>3783.2</v>
      </c>
      <c r="G30" s="14">
        <v>43857.1</v>
      </c>
      <c r="H30" s="13">
        <f t="shared" si="0"/>
        <v>3783.2</v>
      </c>
      <c r="I30" s="14">
        <v>25884.41</v>
      </c>
    </row>
    <row r="31" spans="1:9" s="2" customFormat="1" x14ac:dyDescent="0.25">
      <c r="A31" s="31">
        <v>8</v>
      </c>
      <c r="B31" s="102" t="s">
        <v>59</v>
      </c>
      <c r="C31" s="103"/>
      <c r="D31" s="31" t="s">
        <v>24</v>
      </c>
      <c r="E31" s="31">
        <v>0.16</v>
      </c>
      <c r="F31" s="12">
        <f>H17</f>
        <v>3783.2</v>
      </c>
      <c r="G31" s="14">
        <v>6435.68</v>
      </c>
      <c r="H31" s="13">
        <f t="shared" si="0"/>
        <v>3783.2</v>
      </c>
      <c r="I31" s="14">
        <v>3270.95</v>
      </c>
    </row>
    <row r="32" spans="1:9" s="2" customFormat="1" ht="32.25" customHeight="1" x14ac:dyDescent="0.25">
      <c r="A32" s="31">
        <v>9</v>
      </c>
      <c r="B32" s="102" t="s">
        <v>60</v>
      </c>
      <c r="C32" s="103"/>
      <c r="D32" s="31" t="s">
        <v>24</v>
      </c>
      <c r="E32" s="31">
        <v>1.61</v>
      </c>
      <c r="F32" s="12">
        <f>H17</f>
        <v>3783.2</v>
      </c>
      <c r="G32" s="12">
        <v>64791.61</v>
      </c>
      <c r="H32" s="13">
        <f t="shared" si="0"/>
        <v>3783.2</v>
      </c>
      <c r="I32" s="14">
        <v>71597.75</v>
      </c>
    </row>
    <row r="33" spans="1:9" s="35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590355.09</v>
      </c>
      <c r="H33" s="10" t="s">
        <v>39</v>
      </c>
      <c r="I33" s="15">
        <f>SUM(I24:I32)</f>
        <v>479783.33999999997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E55</f>
        <v>64277.419999999991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5" t="s">
        <v>32</v>
      </c>
      <c r="C41" s="86"/>
      <c r="D41" s="33" t="s">
        <v>33</v>
      </c>
      <c r="E41" s="33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43.5" customHeight="1" x14ac:dyDescent="0.25">
      <c r="A43" s="31">
        <v>1</v>
      </c>
      <c r="B43" s="85" t="s">
        <v>323</v>
      </c>
      <c r="C43" s="86"/>
      <c r="D43" s="36" t="s">
        <v>67</v>
      </c>
      <c r="E43" s="12">
        <v>18692.96</v>
      </c>
      <c r="F43" s="31">
        <v>1</v>
      </c>
      <c r="G43" s="32" t="s">
        <v>77</v>
      </c>
      <c r="H43" s="87" t="s">
        <v>186</v>
      </c>
      <c r="I43" s="88"/>
    </row>
    <row r="44" spans="1:9" s="16" customFormat="1" ht="46.5" customHeight="1" x14ac:dyDescent="0.25">
      <c r="A44" s="39">
        <v>2</v>
      </c>
      <c r="B44" s="85" t="s">
        <v>324</v>
      </c>
      <c r="C44" s="86"/>
      <c r="D44" s="36" t="s">
        <v>67</v>
      </c>
      <c r="E44" s="12">
        <v>12316.73</v>
      </c>
      <c r="F44" s="39">
        <v>1</v>
      </c>
      <c r="G44" s="37" t="s">
        <v>77</v>
      </c>
      <c r="H44" s="87" t="s">
        <v>187</v>
      </c>
      <c r="I44" s="88"/>
    </row>
    <row r="45" spans="1:9" s="16" customFormat="1" ht="34.5" customHeight="1" x14ac:dyDescent="0.25">
      <c r="A45" s="39">
        <v>3</v>
      </c>
      <c r="B45" s="85" t="s">
        <v>325</v>
      </c>
      <c r="C45" s="86"/>
      <c r="D45" s="36" t="s">
        <v>67</v>
      </c>
      <c r="E45" s="12">
        <v>2358</v>
      </c>
      <c r="F45" s="39">
        <v>1</v>
      </c>
      <c r="G45" s="37" t="s">
        <v>77</v>
      </c>
      <c r="H45" s="87" t="s">
        <v>188</v>
      </c>
      <c r="I45" s="88"/>
    </row>
    <row r="46" spans="1:9" s="16" customFormat="1" ht="42" customHeight="1" x14ac:dyDescent="0.25">
      <c r="A46" s="39">
        <v>4</v>
      </c>
      <c r="B46" s="85" t="s">
        <v>293</v>
      </c>
      <c r="C46" s="86"/>
      <c r="D46" s="36" t="s">
        <v>67</v>
      </c>
      <c r="E46" s="12">
        <v>2249</v>
      </c>
      <c r="F46" s="39">
        <v>1</v>
      </c>
      <c r="G46" s="37" t="s">
        <v>77</v>
      </c>
      <c r="H46" s="87" t="s">
        <v>189</v>
      </c>
      <c r="I46" s="88"/>
    </row>
    <row r="47" spans="1:9" s="16" customFormat="1" ht="26.25" customHeight="1" x14ac:dyDescent="0.25">
      <c r="A47" s="39">
        <v>5</v>
      </c>
      <c r="B47" s="85" t="s">
        <v>326</v>
      </c>
      <c r="C47" s="86"/>
      <c r="D47" s="36" t="s">
        <v>67</v>
      </c>
      <c r="E47" s="12">
        <v>2884</v>
      </c>
      <c r="F47" s="39">
        <v>1</v>
      </c>
      <c r="G47" s="37" t="s">
        <v>77</v>
      </c>
      <c r="H47" s="87" t="s">
        <v>190</v>
      </c>
      <c r="I47" s="88"/>
    </row>
    <row r="48" spans="1:9" s="16" customFormat="1" ht="40.5" customHeight="1" x14ac:dyDescent="0.25">
      <c r="A48" s="39">
        <v>6</v>
      </c>
      <c r="B48" s="85" t="s">
        <v>327</v>
      </c>
      <c r="C48" s="86"/>
      <c r="D48" s="36" t="s">
        <v>67</v>
      </c>
      <c r="E48" s="12">
        <v>2488</v>
      </c>
      <c r="F48" s="39">
        <v>1</v>
      </c>
      <c r="G48" s="37" t="s">
        <v>77</v>
      </c>
      <c r="H48" s="87" t="s">
        <v>191</v>
      </c>
      <c r="I48" s="88"/>
    </row>
    <row r="49" spans="1:9" s="16" customFormat="1" ht="51" customHeight="1" x14ac:dyDescent="0.25">
      <c r="A49" s="39">
        <v>7</v>
      </c>
      <c r="B49" s="85" t="s">
        <v>192</v>
      </c>
      <c r="C49" s="86"/>
      <c r="D49" s="36" t="s">
        <v>67</v>
      </c>
      <c r="E49" s="12">
        <v>7845.95</v>
      </c>
      <c r="F49" s="39">
        <v>1</v>
      </c>
      <c r="G49" s="37" t="s">
        <v>77</v>
      </c>
      <c r="H49" s="87" t="s">
        <v>193</v>
      </c>
      <c r="I49" s="88"/>
    </row>
    <row r="50" spans="1:9" s="16" customFormat="1" ht="26.25" customHeight="1" x14ac:dyDescent="0.25">
      <c r="A50" s="39">
        <v>8</v>
      </c>
      <c r="B50" s="85" t="s">
        <v>328</v>
      </c>
      <c r="C50" s="86"/>
      <c r="D50" s="36" t="s">
        <v>67</v>
      </c>
      <c r="E50" s="12">
        <v>2301.09</v>
      </c>
      <c r="F50" s="39">
        <v>1</v>
      </c>
      <c r="G50" s="37" t="s">
        <v>77</v>
      </c>
      <c r="H50" s="87" t="s">
        <v>194</v>
      </c>
      <c r="I50" s="88"/>
    </row>
    <row r="51" spans="1:9" s="16" customFormat="1" ht="51" customHeight="1" x14ac:dyDescent="0.25">
      <c r="A51" s="39">
        <v>9</v>
      </c>
      <c r="B51" s="85" t="s">
        <v>329</v>
      </c>
      <c r="C51" s="86"/>
      <c r="D51" s="36" t="s">
        <v>67</v>
      </c>
      <c r="E51" s="12">
        <v>6650.7</v>
      </c>
      <c r="F51" s="39">
        <v>1</v>
      </c>
      <c r="G51" s="37" t="s">
        <v>77</v>
      </c>
      <c r="H51" s="87" t="s">
        <v>195</v>
      </c>
      <c r="I51" s="88"/>
    </row>
    <row r="52" spans="1:9" s="16" customFormat="1" ht="31.5" customHeight="1" x14ac:dyDescent="0.25">
      <c r="A52" s="39">
        <v>10</v>
      </c>
      <c r="B52" s="85" t="s">
        <v>330</v>
      </c>
      <c r="C52" s="86"/>
      <c r="D52" s="36" t="s">
        <v>67</v>
      </c>
      <c r="E52" s="12">
        <v>2031.61</v>
      </c>
      <c r="F52" s="39">
        <v>1</v>
      </c>
      <c r="G52" s="37" t="s">
        <v>77</v>
      </c>
      <c r="H52" s="87" t="s">
        <v>196</v>
      </c>
      <c r="I52" s="88"/>
    </row>
    <row r="53" spans="1:9" s="16" customFormat="1" ht="26.25" customHeight="1" x14ac:dyDescent="0.25">
      <c r="A53" s="39">
        <v>11</v>
      </c>
      <c r="B53" s="85" t="s">
        <v>331</v>
      </c>
      <c r="C53" s="86"/>
      <c r="D53" s="36" t="s">
        <v>67</v>
      </c>
      <c r="E53" s="12">
        <v>2240.9899999999998</v>
      </c>
      <c r="F53" s="39">
        <v>1</v>
      </c>
      <c r="G53" s="37" t="s">
        <v>77</v>
      </c>
      <c r="H53" s="87" t="s">
        <v>197</v>
      </c>
      <c r="I53" s="88"/>
    </row>
    <row r="54" spans="1:9" s="16" customFormat="1" ht="53.25" customHeight="1" x14ac:dyDescent="0.25">
      <c r="A54" s="39">
        <v>12</v>
      </c>
      <c r="B54" s="85" t="s">
        <v>265</v>
      </c>
      <c r="C54" s="86"/>
      <c r="D54" s="36" t="s">
        <v>67</v>
      </c>
      <c r="E54" s="12">
        <v>2218.39</v>
      </c>
      <c r="F54" s="39">
        <v>1</v>
      </c>
      <c r="G54" s="37" t="s">
        <v>77</v>
      </c>
      <c r="H54" s="87" t="s">
        <v>198</v>
      </c>
      <c r="I54" s="88"/>
    </row>
    <row r="55" spans="1:9" ht="34.5" customHeight="1" x14ac:dyDescent="0.25">
      <c r="A55" s="134" t="s">
        <v>38</v>
      </c>
      <c r="B55" s="81"/>
      <c r="C55" s="81"/>
      <c r="D55" s="82"/>
      <c r="E55" s="12">
        <f>SUM(E43:E54)</f>
        <v>64277.419999999991</v>
      </c>
      <c r="F55" s="92" t="s">
        <v>39</v>
      </c>
      <c r="G55" s="84"/>
      <c r="H55" s="94"/>
      <c r="I55" s="143"/>
    </row>
    <row r="57" spans="1:9" x14ac:dyDescent="0.25">
      <c r="A57" s="3" t="s">
        <v>40</v>
      </c>
      <c r="H57" s="19">
        <v>193586.94</v>
      </c>
      <c r="I57" s="3" t="s">
        <v>28</v>
      </c>
    </row>
    <row r="58" spans="1:9" ht="36.75" customHeight="1" x14ac:dyDescent="0.25">
      <c r="A58" s="79" t="s">
        <v>37</v>
      </c>
      <c r="B58" s="80"/>
      <c r="C58" s="80"/>
      <c r="D58" s="80"/>
      <c r="E58" s="80"/>
      <c r="F58" s="80"/>
      <c r="G58" s="80"/>
      <c r="H58" s="80"/>
      <c r="I58" s="80"/>
    </row>
    <row r="60" spans="1:9" s="26" customFormat="1" ht="56.25" customHeight="1" x14ac:dyDescent="0.2">
      <c r="A60" s="33" t="s">
        <v>0</v>
      </c>
      <c r="B60" s="33" t="s">
        <v>41</v>
      </c>
      <c r="C60" s="33" t="s">
        <v>42</v>
      </c>
      <c r="D60" s="85" t="s">
        <v>43</v>
      </c>
      <c r="E60" s="117"/>
      <c r="F60" s="118"/>
    </row>
    <row r="61" spans="1:9" s="2" customFormat="1" x14ac:dyDescent="0.25">
      <c r="A61" s="31">
        <v>1</v>
      </c>
      <c r="B61" s="31">
        <v>2</v>
      </c>
      <c r="C61" s="31">
        <v>3</v>
      </c>
      <c r="D61" s="83">
        <v>4</v>
      </c>
      <c r="E61" s="84"/>
      <c r="F61" s="84"/>
    </row>
    <row r="62" spans="1:9" x14ac:dyDescent="0.25">
      <c r="A62" s="31" t="s">
        <v>39</v>
      </c>
      <c r="B62" s="31" t="s">
        <v>39</v>
      </c>
      <c r="C62" s="31" t="s">
        <v>39</v>
      </c>
      <c r="D62" s="83" t="s">
        <v>39</v>
      </c>
      <c r="E62" s="84"/>
      <c r="F62" s="84"/>
    </row>
    <row r="64" spans="1:9" ht="69.75" customHeight="1" x14ac:dyDescent="0.25">
      <c r="A64" s="79" t="s">
        <v>44</v>
      </c>
      <c r="B64" s="80"/>
      <c r="C64" s="80"/>
      <c r="D64" s="80"/>
      <c r="E64" s="80"/>
      <c r="F64" s="80"/>
      <c r="G64" s="80"/>
      <c r="H64" s="80"/>
      <c r="I64" s="80"/>
    </row>
    <row r="66" spans="1:9" ht="78.75" x14ac:dyDescent="0.25">
      <c r="A66" s="29" t="s">
        <v>0</v>
      </c>
      <c r="B66" s="72" t="s">
        <v>45</v>
      </c>
      <c r="C66" s="73"/>
      <c r="D66" s="29" t="s">
        <v>46</v>
      </c>
      <c r="E66" s="29" t="s">
        <v>47</v>
      </c>
      <c r="F66" s="29" t="s">
        <v>48</v>
      </c>
      <c r="G66" s="29" t="s">
        <v>49</v>
      </c>
    </row>
    <row r="67" spans="1:9" x14ac:dyDescent="0.25">
      <c r="A67" s="29">
        <v>1</v>
      </c>
      <c r="B67" s="72">
        <v>2</v>
      </c>
      <c r="C67" s="73"/>
      <c r="D67" s="29">
        <v>3</v>
      </c>
      <c r="E67" s="29">
        <v>4</v>
      </c>
      <c r="F67" s="29">
        <v>5</v>
      </c>
      <c r="G67" s="29">
        <v>6</v>
      </c>
    </row>
    <row r="68" spans="1:9" ht="31.5" customHeight="1" x14ac:dyDescent="0.25">
      <c r="A68" s="11">
        <v>1</v>
      </c>
      <c r="B68" s="74" t="s">
        <v>50</v>
      </c>
      <c r="C68" s="75"/>
      <c r="D68" s="20">
        <v>0</v>
      </c>
      <c r="E68" s="20">
        <f>G33+H57</f>
        <v>783942.03</v>
      </c>
      <c r="F68" s="20">
        <v>595570.78</v>
      </c>
      <c r="G68" s="12">
        <f>E68-F68</f>
        <v>188371.25</v>
      </c>
      <c r="I68" s="22"/>
    </row>
    <row r="69" spans="1:9" ht="32.25" customHeight="1" x14ac:dyDescent="0.25">
      <c r="A69" s="11">
        <v>2</v>
      </c>
      <c r="B69" s="74" t="s">
        <v>51</v>
      </c>
      <c r="C69" s="75"/>
      <c r="D69" s="20">
        <v>0</v>
      </c>
      <c r="E69" s="20" t="s">
        <v>39</v>
      </c>
      <c r="F69" s="20" t="s">
        <v>39</v>
      </c>
      <c r="G69" s="12" t="s">
        <v>39</v>
      </c>
    </row>
    <row r="70" spans="1:9" x14ac:dyDescent="0.25">
      <c r="A70" s="76" t="s">
        <v>38</v>
      </c>
      <c r="B70" s="77"/>
      <c r="C70" s="78"/>
      <c r="D70" s="20">
        <f>SUM(D68:D69)</f>
        <v>0</v>
      </c>
      <c r="E70" s="20">
        <f>SUM(E68:E69)</f>
        <v>783942.03</v>
      </c>
      <c r="F70" s="20">
        <f>SUM(F68:F69)</f>
        <v>595570.78</v>
      </c>
      <c r="G70" s="12">
        <f>SUM(G68:G69)</f>
        <v>188371.25</v>
      </c>
    </row>
  </sheetData>
  <mergeCells count="77">
    <mergeCell ref="B53:C53"/>
    <mergeCell ref="H53:I53"/>
    <mergeCell ref="B54:C54"/>
    <mergeCell ref="H54:I54"/>
    <mergeCell ref="B50:C50"/>
    <mergeCell ref="H50:I50"/>
    <mergeCell ref="B51:C51"/>
    <mergeCell ref="H51:I51"/>
    <mergeCell ref="B52:C52"/>
    <mergeCell ref="H52:I52"/>
    <mergeCell ref="H47:I47"/>
    <mergeCell ref="B48:C48"/>
    <mergeCell ref="H48:I48"/>
    <mergeCell ref="B49:C49"/>
    <mergeCell ref="H49:I49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55:D55"/>
    <mergeCell ref="F55:G55"/>
    <mergeCell ref="H55:I55"/>
    <mergeCell ref="A37:G37"/>
    <mergeCell ref="A38:G38"/>
    <mergeCell ref="A39:G39"/>
    <mergeCell ref="B41:C41"/>
    <mergeCell ref="F41:G41"/>
    <mergeCell ref="H41:I41"/>
    <mergeCell ref="B44:C44"/>
    <mergeCell ref="H44:I44"/>
    <mergeCell ref="B45:C45"/>
    <mergeCell ref="H45:I45"/>
    <mergeCell ref="B46:C46"/>
    <mergeCell ref="H46:I46"/>
    <mergeCell ref="B47:C47"/>
    <mergeCell ref="B42:C42"/>
    <mergeCell ref="F42:G42"/>
    <mergeCell ref="H42:I42"/>
    <mergeCell ref="B43:C43"/>
    <mergeCell ref="H43:I43"/>
    <mergeCell ref="B67:C67"/>
    <mergeCell ref="B68:C68"/>
    <mergeCell ref="B69:C69"/>
    <mergeCell ref="A70:C70"/>
    <mergeCell ref="A58:I58"/>
    <mergeCell ref="D60:F60"/>
    <mergeCell ref="D61:F61"/>
    <mergeCell ref="D62:F62"/>
    <mergeCell ref="A64:I64"/>
    <mergeCell ref="B66:C66"/>
  </mergeCells>
  <hyperlinks>
    <hyperlink ref="C15" r:id="rId1" display="upravdom19.12@mail.ru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opLeftCell="A10" zoomScale="70" zoomScaleNormal="70" workbookViewId="0">
      <selection activeCell="E68" sqref="E68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106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3234.4</v>
      </c>
      <c r="I17" s="34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7">
        <v>2</v>
      </c>
      <c r="C23" s="88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2" t="s">
        <v>53</v>
      </c>
      <c r="C24" s="103"/>
      <c r="D24" s="31" t="s">
        <v>24</v>
      </c>
      <c r="E24" s="31">
        <v>1.32</v>
      </c>
      <c r="F24" s="12">
        <f>H17</f>
        <v>3234.4</v>
      </c>
      <c r="G24" s="14">
        <v>45408.37</v>
      </c>
      <c r="H24" s="13">
        <f>F24</f>
        <v>3234.4</v>
      </c>
      <c r="I24" s="14">
        <v>45408.37</v>
      </c>
    </row>
    <row r="25" spans="1:9" s="2" customFormat="1" ht="16.5" customHeight="1" x14ac:dyDescent="0.25">
      <c r="A25" s="31">
        <v>2</v>
      </c>
      <c r="B25" s="102" t="s">
        <v>54</v>
      </c>
      <c r="C25" s="123"/>
      <c r="D25" s="31" t="s">
        <v>24</v>
      </c>
      <c r="E25" s="31">
        <v>3.37</v>
      </c>
      <c r="F25" s="12">
        <f>H17</f>
        <v>3234.4</v>
      </c>
      <c r="G25" s="14">
        <v>115947.74</v>
      </c>
      <c r="H25" s="13">
        <f t="shared" ref="H25:H32" si="0">F25</f>
        <v>3234.4</v>
      </c>
      <c r="I25" s="14">
        <v>38431.800000000003</v>
      </c>
    </row>
    <row r="26" spans="1:9" s="2" customFormat="1" ht="15.75" customHeight="1" x14ac:dyDescent="0.25">
      <c r="A26" s="31">
        <v>3</v>
      </c>
      <c r="B26" s="102" t="s">
        <v>61</v>
      </c>
      <c r="C26" s="123"/>
      <c r="D26" s="31" t="s">
        <v>24</v>
      </c>
      <c r="E26" s="31">
        <v>0.38</v>
      </c>
      <c r="F26" s="12">
        <f>H17</f>
        <v>3234.4</v>
      </c>
      <c r="G26" s="14">
        <v>13075.43</v>
      </c>
      <c r="H26" s="13">
        <f t="shared" si="0"/>
        <v>3234.4</v>
      </c>
      <c r="I26" s="14">
        <v>13075.43</v>
      </c>
    </row>
    <row r="27" spans="1:9" s="2" customFormat="1" x14ac:dyDescent="0.25">
      <c r="A27" s="31">
        <v>4</v>
      </c>
      <c r="B27" s="102" t="s">
        <v>55</v>
      </c>
      <c r="C27" s="103"/>
      <c r="D27" s="31" t="s">
        <v>24</v>
      </c>
      <c r="E27" s="31">
        <v>1.52</v>
      </c>
      <c r="F27" s="12">
        <f>H17</f>
        <v>3234.4</v>
      </c>
      <c r="G27" s="14">
        <v>52301.78</v>
      </c>
      <c r="H27" s="13">
        <f t="shared" si="0"/>
        <v>3234.4</v>
      </c>
      <c r="I27" s="14">
        <v>52301.78</v>
      </c>
    </row>
    <row r="28" spans="1:9" s="2" customFormat="1" x14ac:dyDescent="0.25">
      <c r="A28" s="31">
        <v>5</v>
      </c>
      <c r="B28" s="102" t="s">
        <v>56</v>
      </c>
      <c r="C28" s="103"/>
      <c r="D28" s="31" t="s">
        <v>24</v>
      </c>
      <c r="E28" s="31">
        <v>4.29</v>
      </c>
      <c r="F28" s="12">
        <f>H17</f>
        <v>3234.4</v>
      </c>
      <c r="G28" s="14">
        <v>147600.79999999999</v>
      </c>
      <c r="H28" s="13">
        <f t="shared" si="0"/>
        <v>3234.4</v>
      </c>
      <c r="I28" s="14">
        <v>147600.79999999999</v>
      </c>
    </row>
    <row r="29" spans="1:9" s="2" customFormat="1" ht="27.75" customHeight="1" x14ac:dyDescent="0.25">
      <c r="A29" s="31">
        <v>6</v>
      </c>
      <c r="B29" s="102" t="s">
        <v>57</v>
      </c>
      <c r="C29" s="103"/>
      <c r="D29" s="31" t="s">
        <v>24</v>
      </c>
      <c r="E29" s="31">
        <v>0.93</v>
      </c>
      <c r="F29" s="12">
        <f>H17</f>
        <v>3234.4</v>
      </c>
      <c r="G29" s="14">
        <v>31992.97</v>
      </c>
      <c r="H29" s="13">
        <f t="shared" si="0"/>
        <v>3234.4</v>
      </c>
      <c r="I29" s="14">
        <v>28634.85</v>
      </c>
    </row>
    <row r="30" spans="1:9" s="2" customFormat="1" ht="29.25" customHeight="1" x14ac:dyDescent="0.25">
      <c r="A30" s="31">
        <v>7</v>
      </c>
      <c r="B30" s="102" t="s">
        <v>58</v>
      </c>
      <c r="C30" s="103"/>
      <c r="D30" s="31" t="s">
        <v>24</v>
      </c>
      <c r="E30" s="31">
        <v>1.0900000000000001</v>
      </c>
      <c r="F30" s="12">
        <f>H17</f>
        <v>3234.4</v>
      </c>
      <c r="G30" s="14">
        <v>37495.08</v>
      </c>
      <c r="H30" s="13">
        <f t="shared" si="0"/>
        <v>3234.4</v>
      </c>
      <c r="I30" s="14">
        <v>23802.84</v>
      </c>
    </row>
    <row r="31" spans="1:9" s="2" customFormat="1" x14ac:dyDescent="0.25">
      <c r="A31" s="31">
        <v>8</v>
      </c>
      <c r="B31" s="102" t="s">
        <v>59</v>
      </c>
      <c r="C31" s="103"/>
      <c r="D31" s="31" t="s">
        <v>24</v>
      </c>
      <c r="E31" s="31">
        <v>0.16</v>
      </c>
      <c r="F31" s="12">
        <f>H17</f>
        <v>3234.4</v>
      </c>
      <c r="G31" s="14">
        <v>5502.12</v>
      </c>
      <c r="H31" s="13">
        <f t="shared" si="0"/>
        <v>3234.4</v>
      </c>
      <c r="I31" s="14">
        <v>1163.98</v>
      </c>
    </row>
    <row r="32" spans="1:9" s="2" customFormat="1" ht="32.25" customHeight="1" x14ac:dyDescent="0.25">
      <c r="A32" s="31">
        <v>9</v>
      </c>
      <c r="B32" s="102" t="s">
        <v>60</v>
      </c>
      <c r="C32" s="103"/>
      <c r="D32" s="31" t="s">
        <v>24</v>
      </c>
      <c r="E32" s="31">
        <v>1.61</v>
      </c>
      <c r="F32" s="12">
        <f>H17</f>
        <v>3234.4</v>
      </c>
      <c r="G32" s="12">
        <v>55392.800000000003</v>
      </c>
      <c r="H32" s="13">
        <f t="shared" si="0"/>
        <v>3234.4</v>
      </c>
      <c r="I32" s="14">
        <v>25662.53</v>
      </c>
    </row>
    <row r="33" spans="1:9" s="35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504717.08999999997</v>
      </c>
      <c r="H33" s="10" t="s">
        <v>39</v>
      </c>
      <c r="I33" s="15">
        <f>SUM(I24:I32)</f>
        <v>376082.38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E52</f>
        <v>32228.260000000002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5" t="s">
        <v>32</v>
      </c>
      <c r="C41" s="86"/>
      <c r="D41" s="33" t="s">
        <v>33</v>
      </c>
      <c r="E41" s="33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29.25" customHeight="1" x14ac:dyDescent="0.25">
      <c r="A43" s="31">
        <v>1</v>
      </c>
      <c r="B43" s="85" t="s">
        <v>303</v>
      </c>
      <c r="C43" s="86"/>
      <c r="D43" s="29" t="s">
        <v>67</v>
      </c>
      <c r="E43" s="12">
        <v>8539.75</v>
      </c>
      <c r="F43" s="31">
        <v>1</v>
      </c>
      <c r="G43" s="32" t="s">
        <v>77</v>
      </c>
      <c r="H43" s="87" t="s">
        <v>199</v>
      </c>
      <c r="I43" s="88"/>
    </row>
    <row r="44" spans="1:9" s="16" customFormat="1" ht="41.25" customHeight="1" x14ac:dyDescent="0.25">
      <c r="A44" s="38">
        <v>2</v>
      </c>
      <c r="B44" s="85" t="s">
        <v>294</v>
      </c>
      <c r="C44" s="86"/>
      <c r="D44" s="36" t="s">
        <v>67</v>
      </c>
      <c r="E44" s="12">
        <v>1909</v>
      </c>
      <c r="F44" s="39">
        <v>1</v>
      </c>
      <c r="G44" s="37" t="s">
        <v>77</v>
      </c>
      <c r="H44" s="87" t="s">
        <v>200</v>
      </c>
      <c r="I44" s="88"/>
    </row>
    <row r="45" spans="1:9" s="16" customFormat="1" ht="45" customHeight="1" x14ac:dyDescent="0.25">
      <c r="A45" s="57">
        <v>3</v>
      </c>
      <c r="B45" s="85" t="s">
        <v>304</v>
      </c>
      <c r="C45" s="86"/>
      <c r="D45" s="36" t="s">
        <v>67</v>
      </c>
      <c r="E45" s="12">
        <v>2469</v>
      </c>
      <c r="F45" s="39">
        <v>1</v>
      </c>
      <c r="G45" s="37" t="s">
        <v>77</v>
      </c>
      <c r="H45" s="87" t="s">
        <v>201</v>
      </c>
      <c r="I45" s="88"/>
    </row>
    <row r="46" spans="1:9" s="16" customFormat="1" ht="48.75" customHeight="1" x14ac:dyDescent="0.25">
      <c r="A46" s="55">
        <v>4</v>
      </c>
      <c r="B46" s="85" t="s">
        <v>305</v>
      </c>
      <c r="C46" s="86"/>
      <c r="D46" s="36" t="s">
        <v>67</v>
      </c>
      <c r="E46" s="12">
        <v>2924</v>
      </c>
      <c r="F46" s="39">
        <v>1</v>
      </c>
      <c r="G46" s="37" t="s">
        <v>77</v>
      </c>
      <c r="H46" s="87" t="s">
        <v>202</v>
      </c>
      <c r="I46" s="88"/>
    </row>
    <row r="47" spans="1:9" s="16" customFormat="1" ht="42" customHeight="1" x14ac:dyDescent="0.25">
      <c r="A47" s="57">
        <v>5</v>
      </c>
      <c r="B47" s="85" t="s">
        <v>332</v>
      </c>
      <c r="C47" s="86"/>
      <c r="D47" s="36" t="s">
        <v>67</v>
      </c>
      <c r="E47" s="12">
        <v>3134</v>
      </c>
      <c r="F47" s="39">
        <v>1</v>
      </c>
      <c r="G47" s="37" t="s">
        <v>77</v>
      </c>
      <c r="H47" s="87" t="s">
        <v>203</v>
      </c>
      <c r="I47" s="88"/>
    </row>
    <row r="48" spans="1:9" s="16" customFormat="1" ht="56.25" customHeight="1" x14ac:dyDescent="0.25">
      <c r="A48" s="55">
        <v>6</v>
      </c>
      <c r="B48" s="85" t="s">
        <v>306</v>
      </c>
      <c r="C48" s="86"/>
      <c r="D48" s="36" t="s">
        <v>67</v>
      </c>
      <c r="E48" s="12">
        <v>4712</v>
      </c>
      <c r="F48" s="39">
        <v>1</v>
      </c>
      <c r="G48" s="37" t="s">
        <v>77</v>
      </c>
      <c r="H48" s="87" t="s">
        <v>204</v>
      </c>
      <c r="I48" s="88"/>
    </row>
    <row r="49" spans="1:9" s="16" customFormat="1" ht="57" customHeight="1" x14ac:dyDescent="0.25">
      <c r="A49" s="57">
        <v>7</v>
      </c>
      <c r="B49" s="85" t="s">
        <v>302</v>
      </c>
      <c r="C49" s="86"/>
      <c r="D49" s="36" t="s">
        <v>67</v>
      </c>
      <c r="E49" s="12">
        <v>2274.58</v>
      </c>
      <c r="F49" s="39">
        <v>1</v>
      </c>
      <c r="G49" s="37" t="s">
        <v>77</v>
      </c>
      <c r="H49" s="87" t="s">
        <v>205</v>
      </c>
      <c r="I49" s="88"/>
    </row>
    <row r="50" spans="1:9" s="16" customFormat="1" ht="42" customHeight="1" x14ac:dyDescent="0.25">
      <c r="A50" s="55">
        <v>8</v>
      </c>
      <c r="B50" s="85" t="s">
        <v>308</v>
      </c>
      <c r="C50" s="86"/>
      <c r="D50" s="36" t="s">
        <v>67</v>
      </c>
      <c r="E50" s="12">
        <v>2238.3000000000002</v>
      </c>
      <c r="F50" s="39">
        <v>1</v>
      </c>
      <c r="G50" s="37" t="s">
        <v>77</v>
      </c>
      <c r="H50" s="87" t="s">
        <v>307</v>
      </c>
      <c r="I50" s="88"/>
    </row>
    <row r="51" spans="1:9" s="16" customFormat="1" ht="42" customHeight="1" x14ac:dyDescent="0.25">
      <c r="A51" s="57">
        <v>9</v>
      </c>
      <c r="B51" s="85" t="s">
        <v>310</v>
      </c>
      <c r="C51" s="86"/>
      <c r="D51" s="36" t="s">
        <v>67</v>
      </c>
      <c r="E51" s="12">
        <v>4027.63</v>
      </c>
      <c r="F51" s="39">
        <v>1</v>
      </c>
      <c r="G51" s="37" t="s">
        <v>77</v>
      </c>
      <c r="H51" s="87" t="s">
        <v>309</v>
      </c>
      <c r="I51" s="88"/>
    </row>
    <row r="52" spans="1:9" ht="34.5" customHeight="1" x14ac:dyDescent="0.25">
      <c r="A52" s="134" t="s">
        <v>38</v>
      </c>
      <c r="B52" s="81"/>
      <c r="C52" s="81"/>
      <c r="D52" s="82"/>
      <c r="E52" s="12">
        <f>SUM(E43:E51)</f>
        <v>32228.260000000002</v>
      </c>
      <c r="F52" s="92" t="s">
        <v>39</v>
      </c>
      <c r="G52" s="84"/>
      <c r="H52" s="94"/>
      <c r="I52" s="143"/>
    </row>
    <row r="54" spans="1:9" x14ac:dyDescent="0.25">
      <c r="A54" s="3" t="s">
        <v>40</v>
      </c>
      <c r="H54" s="19">
        <v>165504.75</v>
      </c>
      <c r="I54" s="3" t="s">
        <v>28</v>
      </c>
    </row>
    <row r="55" spans="1:9" ht="36.75" customHeight="1" x14ac:dyDescent="0.25">
      <c r="A55" s="79" t="s">
        <v>37</v>
      </c>
      <c r="B55" s="80"/>
      <c r="C55" s="80"/>
      <c r="D55" s="80"/>
      <c r="E55" s="80"/>
      <c r="F55" s="80"/>
      <c r="G55" s="80"/>
      <c r="H55" s="80"/>
      <c r="I55" s="80"/>
    </row>
    <row r="57" spans="1:9" s="26" customFormat="1" ht="56.25" customHeight="1" x14ac:dyDescent="0.2">
      <c r="A57" s="33" t="s">
        <v>0</v>
      </c>
      <c r="B57" s="33" t="s">
        <v>41</v>
      </c>
      <c r="C57" s="33" t="s">
        <v>42</v>
      </c>
      <c r="D57" s="85" t="s">
        <v>43</v>
      </c>
      <c r="E57" s="117"/>
      <c r="F57" s="118"/>
    </row>
    <row r="58" spans="1:9" s="2" customFormat="1" x14ac:dyDescent="0.25">
      <c r="A58" s="31">
        <v>1</v>
      </c>
      <c r="B58" s="31">
        <v>2</v>
      </c>
      <c r="C58" s="31">
        <v>3</v>
      </c>
      <c r="D58" s="83">
        <v>4</v>
      </c>
      <c r="E58" s="84"/>
      <c r="F58" s="84"/>
    </row>
    <row r="59" spans="1:9" x14ac:dyDescent="0.25">
      <c r="A59" s="31" t="s">
        <v>39</v>
      </c>
      <c r="B59" s="31" t="s">
        <v>39</v>
      </c>
      <c r="C59" s="31" t="s">
        <v>39</v>
      </c>
      <c r="D59" s="83" t="s">
        <v>39</v>
      </c>
      <c r="E59" s="84"/>
      <c r="F59" s="84"/>
    </row>
    <row r="61" spans="1:9" ht="69.75" customHeight="1" x14ac:dyDescent="0.25">
      <c r="A61" s="79" t="s">
        <v>44</v>
      </c>
      <c r="B61" s="80"/>
      <c r="C61" s="80"/>
      <c r="D61" s="80"/>
      <c r="E61" s="80"/>
      <c r="F61" s="80"/>
      <c r="G61" s="80"/>
      <c r="H61" s="80"/>
      <c r="I61" s="80"/>
    </row>
    <row r="63" spans="1:9" ht="78.75" x14ac:dyDescent="0.25">
      <c r="A63" s="29" t="s">
        <v>0</v>
      </c>
      <c r="B63" s="72" t="s">
        <v>45</v>
      </c>
      <c r="C63" s="73"/>
      <c r="D63" s="29" t="s">
        <v>46</v>
      </c>
      <c r="E63" s="29" t="s">
        <v>47</v>
      </c>
      <c r="F63" s="29" t="s">
        <v>48</v>
      </c>
      <c r="G63" s="29" t="s">
        <v>49</v>
      </c>
    </row>
    <row r="64" spans="1:9" x14ac:dyDescent="0.25">
      <c r="A64" s="29">
        <v>1</v>
      </c>
      <c r="B64" s="72">
        <v>2</v>
      </c>
      <c r="C64" s="73"/>
      <c r="D64" s="29">
        <v>3</v>
      </c>
      <c r="E64" s="29">
        <v>4</v>
      </c>
      <c r="F64" s="29">
        <v>5</v>
      </c>
      <c r="G64" s="29">
        <v>6</v>
      </c>
    </row>
    <row r="65" spans="1:9" ht="31.5" customHeight="1" x14ac:dyDescent="0.25">
      <c r="A65" s="11">
        <v>1</v>
      </c>
      <c r="B65" s="74" t="s">
        <v>50</v>
      </c>
      <c r="C65" s="75"/>
      <c r="D65" s="20">
        <v>0</v>
      </c>
      <c r="E65" s="20">
        <f>G33+H54</f>
        <v>670221.84</v>
      </c>
      <c r="F65" s="20">
        <v>552719.61</v>
      </c>
      <c r="G65" s="12">
        <f>E65-F65</f>
        <v>117502.22999999998</v>
      </c>
      <c r="I65" s="22"/>
    </row>
    <row r="66" spans="1:9" ht="32.25" customHeight="1" x14ac:dyDescent="0.25">
      <c r="A66" s="11">
        <v>2</v>
      </c>
      <c r="B66" s="74" t="s">
        <v>51</v>
      </c>
      <c r="C66" s="75"/>
      <c r="D66" s="20">
        <v>0</v>
      </c>
      <c r="E66" s="20" t="s">
        <v>39</v>
      </c>
      <c r="F66" s="20" t="s">
        <v>39</v>
      </c>
      <c r="G66" s="12" t="s">
        <v>39</v>
      </c>
    </row>
    <row r="67" spans="1:9" x14ac:dyDescent="0.25">
      <c r="A67" s="76" t="s">
        <v>38</v>
      </c>
      <c r="B67" s="77"/>
      <c r="C67" s="78"/>
      <c r="D67" s="20">
        <f>SUM(D65:D66)</f>
        <v>0</v>
      </c>
      <c r="E67" s="20">
        <f>SUM(E65:E66)</f>
        <v>670221.84</v>
      </c>
      <c r="F67" s="20">
        <f>SUM(F65:F66)</f>
        <v>552719.61</v>
      </c>
      <c r="G67" s="12">
        <f>SUM(G65:G66)</f>
        <v>117502.22999999998</v>
      </c>
    </row>
  </sheetData>
  <mergeCells count="71">
    <mergeCell ref="B23:C23"/>
    <mergeCell ref="B24:C24"/>
    <mergeCell ref="B25:C25"/>
    <mergeCell ref="H44:I44"/>
    <mergeCell ref="B48:C48"/>
    <mergeCell ref="H48:I48"/>
    <mergeCell ref="A17:G17"/>
    <mergeCell ref="A19:I19"/>
    <mergeCell ref="A21:A22"/>
    <mergeCell ref="B21:C22"/>
    <mergeCell ref="D21:D22"/>
    <mergeCell ref="E21:E22"/>
    <mergeCell ref="F21:G21"/>
    <mergeCell ref="H21:I21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B26:C26"/>
    <mergeCell ref="B27:C27"/>
    <mergeCell ref="B28:C28"/>
    <mergeCell ref="B29:C29"/>
    <mergeCell ref="B30:C30"/>
    <mergeCell ref="B31:C31"/>
    <mergeCell ref="B32:C32"/>
    <mergeCell ref="A33:E33"/>
    <mergeCell ref="A52:D52"/>
    <mergeCell ref="F52:G52"/>
    <mergeCell ref="B50:C50"/>
    <mergeCell ref="B51:C51"/>
    <mergeCell ref="A35:I35"/>
    <mergeCell ref="B49:C49"/>
    <mergeCell ref="H49:I49"/>
    <mergeCell ref="H41:I41"/>
    <mergeCell ref="B44:C44"/>
    <mergeCell ref="B45:C45"/>
    <mergeCell ref="H45:I45"/>
    <mergeCell ref="B46:C46"/>
    <mergeCell ref="H46:I46"/>
    <mergeCell ref="B42:C42"/>
    <mergeCell ref="F42:G42"/>
    <mergeCell ref="A37:G37"/>
    <mergeCell ref="A38:G38"/>
    <mergeCell ref="A39:G39"/>
    <mergeCell ref="B41:C41"/>
    <mergeCell ref="F41:G41"/>
    <mergeCell ref="H42:I42"/>
    <mergeCell ref="B43:C43"/>
    <mergeCell ref="H43:I43"/>
    <mergeCell ref="B64:C64"/>
    <mergeCell ref="B65:C65"/>
    <mergeCell ref="H52:I52"/>
    <mergeCell ref="B47:C47"/>
    <mergeCell ref="H47:I47"/>
    <mergeCell ref="H50:I50"/>
    <mergeCell ref="H51:I51"/>
    <mergeCell ref="B66:C66"/>
    <mergeCell ref="A67:C67"/>
    <mergeCell ref="A55:I55"/>
    <mergeCell ref="D57:F57"/>
    <mergeCell ref="D58:F58"/>
    <mergeCell ref="D59:F59"/>
    <mergeCell ref="A61:I61"/>
    <mergeCell ref="B63:C63"/>
  </mergeCells>
  <hyperlinks>
    <hyperlink ref="C15" r:id="rId1" display="upravdom19.12@mail.ru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opLeftCell="A7" zoomScale="70" zoomScaleNormal="70" workbookViewId="0">
      <selection activeCell="E71" sqref="E71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107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3816.78</v>
      </c>
      <c r="I17" s="34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7">
        <v>2</v>
      </c>
      <c r="C23" s="88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2" t="s">
        <v>53</v>
      </c>
      <c r="C24" s="103"/>
      <c r="D24" s="31" t="s">
        <v>24</v>
      </c>
      <c r="E24" s="31">
        <v>1.32</v>
      </c>
      <c r="F24" s="12">
        <f>H17</f>
        <v>3816.78</v>
      </c>
      <c r="G24" s="14">
        <v>53685.5</v>
      </c>
      <c r="H24" s="13">
        <f>F24</f>
        <v>3816.78</v>
      </c>
      <c r="I24" s="14">
        <v>53685.5</v>
      </c>
    </row>
    <row r="25" spans="1:9" s="2" customFormat="1" ht="16.5" customHeight="1" x14ac:dyDescent="0.25">
      <c r="A25" s="31">
        <v>2</v>
      </c>
      <c r="B25" s="102" t="s">
        <v>54</v>
      </c>
      <c r="C25" s="123"/>
      <c r="D25" s="31" t="s">
        <v>24</v>
      </c>
      <c r="E25" s="31">
        <v>3.37</v>
      </c>
      <c r="F25" s="12">
        <f>H17</f>
        <v>3816.78</v>
      </c>
      <c r="G25" s="14">
        <v>137082.96</v>
      </c>
      <c r="H25" s="13">
        <f t="shared" ref="H25:H32" si="0">F25</f>
        <v>3816.78</v>
      </c>
      <c r="I25" s="14">
        <v>66901.259999999995</v>
      </c>
    </row>
    <row r="26" spans="1:9" s="2" customFormat="1" ht="15.75" customHeight="1" x14ac:dyDescent="0.25">
      <c r="A26" s="31">
        <v>3</v>
      </c>
      <c r="B26" s="102" t="s">
        <v>61</v>
      </c>
      <c r="C26" s="123"/>
      <c r="D26" s="31" t="s">
        <v>24</v>
      </c>
      <c r="E26" s="31">
        <v>0.38</v>
      </c>
      <c r="F26" s="12">
        <f>H17</f>
        <v>3816.78</v>
      </c>
      <c r="G26" s="14">
        <v>15458.98</v>
      </c>
      <c r="H26" s="13">
        <f t="shared" si="0"/>
        <v>3816.78</v>
      </c>
      <c r="I26" s="14">
        <v>15458.96</v>
      </c>
    </row>
    <row r="27" spans="1:9" s="2" customFormat="1" x14ac:dyDescent="0.25">
      <c r="A27" s="31">
        <v>4</v>
      </c>
      <c r="B27" s="102" t="s">
        <v>55</v>
      </c>
      <c r="C27" s="103"/>
      <c r="D27" s="31" t="s">
        <v>24</v>
      </c>
      <c r="E27" s="31">
        <v>1.52</v>
      </c>
      <c r="F27" s="12">
        <f>H17</f>
        <v>3816.78</v>
      </c>
      <c r="G27" s="14">
        <v>61835.4</v>
      </c>
      <c r="H27" s="13">
        <f t="shared" si="0"/>
        <v>3816.78</v>
      </c>
      <c r="I27" s="14">
        <v>61835.4</v>
      </c>
    </row>
    <row r="28" spans="1:9" s="2" customFormat="1" x14ac:dyDescent="0.25">
      <c r="A28" s="31">
        <v>5</v>
      </c>
      <c r="B28" s="102" t="s">
        <v>56</v>
      </c>
      <c r="C28" s="103"/>
      <c r="D28" s="31" t="s">
        <v>24</v>
      </c>
      <c r="E28" s="31">
        <v>4.29</v>
      </c>
      <c r="F28" s="12">
        <f>H17</f>
        <v>3816.78</v>
      </c>
      <c r="G28" s="14">
        <v>174505.75</v>
      </c>
      <c r="H28" s="13">
        <f t="shared" si="0"/>
        <v>3816.78</v>
      </c>
      <c r="I28" s="14">
        <v>174505.77</v>
      </c>
    </row>
    <row r="29" spans="1:9" s="2" customFormat="1" ht="27.75" customHeight="1" x14ac:dyDescent="0.25">
      <c r="A29" s="31">
        <v>6</v>
      </c>
      <c r="B29" s="102" t="s">
        <v>57</v>
      </c>
      <c r="C29" s="103"/>
      <c r="D29" s="31" t="s">
        <v>24</v>
      </c>
      <c r="E29" s="31">
        <v>0.93</v>
      </c>
      <c r="F29" s="12">
        <f>H17</f>
        <v>3816.78</v>
      </c>
      <c r="G29" s="14">
        <v>37824.730000000003</v>
      </c>
      <c r="H29" s="13">
        <f t="shared" si="0"/>
        <v>3816.78</v>
      </c>
      <c r="I29" s="14">
        <v>50441.47</v>
      </c>
    </row>
    <row r="30" spans="1:9" s="2" customFormat="1" ht="29.25" customHeight="1" x14ac:dyDescent="0.25">
      <c r="A30" s="31">
        <v>7</v>
      </c>
      <c r="B30" s="102" t="s">
        <v>58</v>
      </c>
      <c r="C30" s="103"/>
      <c r="D30" s="31" t="s">
        <v>24</v>
      </c>
      <c r="E30" s="31">
        <v>1.0900000000000001</v>
      </c>
      <c r="F30" s="12">
        <f>H17</f>
        <v>3816.78</v>
      </c>
      <c r="G30" s="14">
        <v>44329.78</v>
      </c>
      <c r="H30" s="13">
        <f t="shared" si="0"/>
        <v>3816.78</v>
      </c>
      <c r="I30" s="14">
        <v>32449.4</v>
      </c>
    </row>
    <row r="31" spans="1:9" s="2" customFormat="1" x14ac:dyDescent="0.25">
      <c r="A31" s="31">
        <v>8</v>
      </c>
      <c r="B31" s="102" t="s">
        <v>59</v>
      </c>
      <c r="C31" s="103"/>
      <c r="D31" s="31" t="s">
        <v>24</v>
      </c>
      <c r="E31" s="31">
        <v>0.16</v>
      </c>
      <c r="F31" s="12">
        <f>H17</f>
        <v>3816.78</v>
      </c>
      <c r="G31" s="14">
        <v>6505.09</v>
      </c>
      <c r="H31" s="13">
        <f t="shared" si="0"/>
        <v>3816.78</v>
      </c>
      <c r="I31" s="14">
        <v>1374.77</v>
      </c>
    </row>
    <row r="32" spans="1:9" s="2" customFormat="1" ht="32.25" customHeight="1" x14ac:dyDescent="0.25">
      <c r="A32" s="31">
        <v>9</v>
      </c>
      <c r="B32" s="102" t="s">
        <v>60</v>
      </c>
      <c r="C32" s="103"/>
      <c r="D32" s="31" t="s">
        <v>24</v>
      </c>
      <c r="E32" s="31">
        <v>1.61</v>
      </c>
      <c r="F32" s="12">
        <f>H17</f>
        <v>3816.78</v>
      </c>
      <c r="G32" s="12">
        <v>63998.25</v>
      </c>
      <c r="H32" s="13">
        <f t="shared" si="0"/>
        <v>3816.78</v>
      </c>
      <c r="I32" s="14">
        <v>56489.440000000002</v>
      </c>
    </row>
    <row r="33" spans="1:9" s="35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595226.43999999994</v>
      </c>
      <c r="H33" s="10" t="s">
        <v>39</v>
      </c>
      <c r="I33" s="15">
        <f>SUM(I24:I32)</f>
        <v>513141.97000000003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E55</f>
        <v>27269.989999999998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5" t="s">
        <v>32</v>
      </c>
      <c r="C41" s="86"/>
      <c r="D41" s="33" t="s">
        <v>33</v>
      </c>
      <c r="E41" s="33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31">
        <v>1</v>
      </c>
      <c r="B43" s="85" t="s">
        <v>109</v>
      </c>
      <c r="C43" s="86"/>
      <c r="D43" s="29" t="s">
        <v>67</v>
      </c>
      <c r="E43" s="12">
        <v>2805.95</v>
      </c>
      <c r="F43" s="31">
        <v>3</v>
      </c>
      <c r="G43" s="32" t="s">
        <v>68</v>
      </c>
      <c r="H43" s="87" t="s">
        <v>108</v>
      </c>
      <c r="I43" s="88"/>
    </row>
    <row r="44" spans="1:9" s="16" customFormat="1" ht="42.75" customHeight="1" x14ac:dyDescent="0.25">
      <c r="A44" s="31">
        <v>2</v>
      </c>
      <c r="B44" s="85" t="s">
        <v>114</v>
      </c>
      <c r="C44" s="86"/>
      <c r="D44" s="29" t="s">
        <v>67</v>
      </c>
      <c r="E44" s="12">
        <v>1970</v>
      </c>
      <c r="F44" s="31">
        <v>1</v>
      </c>
      <c r="G44" s="32" t="s">
        <v>115</v>
      </c>
      <c r="H44" s="87" t="s">
        <v>111</v>
      </c>
      <c r="I44" s="88"/>
    </row>
    <row r="45" spans="1:9" s="16" customFormat="1" ht="42.75" customHeight="1" x14ac:dyDescent="0.25">
      <c r="A45" s="31">
        <v>3</v>
      </c>
      <c r="B45" s="85" t="s">
        <v>113</v>
      </c>
      <c r="C45" s="86"/>
      <c r="D45" s="29" t="s">
        <v>67</v>
      </c>
      <c r="E45" s="12">
        <v>2061</v>
      </c>
      <c r="F45" s="31">
        <v>1</v>
      </c>
      <c r="G45" s="32" t="s">
        <v>116</v>
      </c>
      <c r="H45" s="87" t="s">
        <v>112</v>
      </c>
      <c r="I45" s="88"/>
    </row>
    <row r="46" spans="1:9" s="16" customFormat="1" ht="56.25" customHeight="1" x14ac:dyDescent="0.25">
      <c r="A46" s="31">
        <v>4</v>
      </c>
      <c r="B46" s="85" t="s">
        <v>117</v>
      </c>
      <c r="C46" s="86"/>
      <c r="D46" s="29" t="s">
        <v>67</v>
      </c>
      <c r="E46" s="12">
        <v>3134</v>
      </c>
      <c r="F46" s="31">
        <v>1</v>
      </c>
      <c r="G46" s="32" t="s">
        <v>118</v>
      </c>
      <c r="H46" s="87" t="s">
        <v>119</v>
      </c>
      <c r="I46" s="88"/>
    </row>
    <row r="47" spans="1:9" s="16" customFormat="1" ht="56.25" customHeight="1" x14ac:dyDescent="0.25">
      <c r="A47" s="31">
        <v>5</v>
      </c>
      <c r="B47" s="85" t="s">
        <v>120</v>
      </c>
      <c r="C47" s="86"/>
      <c r="D47" s="29" t="s">
        <v>67</v>
      </c>
      <c r="E47" s="12">
        <v>2274</v>
      </c>
      <c r="F47" s="31">
        <v>1</v>
      </c>
      <c r="G47" s="32" t="s">
        <v>118</v>
      </c>
      <c r="H47" s="87" t="s">
        <v>121</v>
      </c>
      <c r="I47" s="88"/>
    </row>
    <row r="48" spans="1:9" s="16" customFormat="1" ht="56.25" customHeight="1" x14ac:dyDescent="0.25">
      <c r="A48" s="31">
        <v>6</v>
      </c>
      <c r="B48" s="85" t="s">
        <v>122</v>
      </c>
      <c r="C48" s="86"/>
      <c r="D48" s="29" t="s">
        <v>67</v>
      </c>
      <c r="E48" s="12">
        <v>1350.9</v>
      </c>
      <c r="F48" s="31">
        <v>1</v>
      </c>
      <c r="G48" s="32" t="s">
        <v>118</v>
      </c>
      <c r="H48" s="87" t="s">
        <v>123</v>
      </c>
      <c r="I48" s="88"/>
    </row>
    <row r="49" spans="1:9" s="16" customFormat="1" ht="56.25" customHeight="1" x14ac:dyDescent="0.25">
      <c r="A49" s="31">
        <v>7</v>
      </c>
      <c r="B49" s="85" t="s">
        <v>311</v>
      </c>
      <c r="C49" s="86"/>
      <c r="D49" s="29" t="s">
        <v>67</v>
      </c>
      <c r="E49" s="12">
        <v>2097.9699999999998</v>
      </c>
      <c r="F49" s="31">
        <v>1</v>
      </c>
      <c r="G49" s="32" t="s">
        <v>126</v>
      </c>
      <c r="H49" s="87" t="s">
        <v>124</v>
      </c>
      <c r="I49" s="88"/>
    </row>
    <row r="50" spans="1:9" s="16" customFormat="1" ht="56.25" customHeight="1" x14ac:dyDescent="0.25">
      <c r="A50" s="31">
        <v>8</v>
      </c>
      <c r="B50" s="85" t="s">
        <v>311</v>
      </c>
      <c r="C50" s="86"/>
      <c r="D50" s="29" t="s">
        <v>67</v>
      </c>
      <c r="E50" s="12">
        <v>1811</v>
      </c>
      <c r="F50" s="31">
        <v>1</v>
      </c>
      <c r="G50" s="32" t="s">
        <v>126</v>
      </c>
      <c r="H50" s="87" t="s">
        <v>125</v>
      </c>
      <c r="I50" s="88"/>
    </row>
    <row r="51" spans="1:9" s="16" customFormat="1" ht="56.25" customHeight="1" x14ac:dyDescent="0.25">
      <c r="A51" s="31">
        <v>9</v>
      </c>
      <c r="B51" s="85" t="s">
        <v>312</v>
      </c>
      <c r="C51" s="86"/>
      <c r="D51" s="29" t="s">
        <v>67</v>
      </c>
      <c r="E51" s="12">
        <v>1350.9</v>
      </c>
      <c r="F51" s="31">
        <v>1</v>
      </c>
      <c r="G51" s="32" t="s">
        <v>77</v>
      </c>
      <c r="H51" s="87" t="s">
        <v>127</v>
      </c>
      <c r="I51" s="88"/>
    </row>
    <row r="52" spans="1:9" s="16" customFormat="1" ht="56.25" customHeight="1" x14ac:dyDescent="0.25">
      <c r="A52" s="31">
        <v>10</v>
      </c>
      <c r="B52" s="85" t="s">
        <v>313</v>
      </c>
      <c r="C52" s="86"/>
      <c r="D52" s="29" t="s">
        <v>67</v>
      </c>
      <c r="E52" s="12">
        <v>2025.95</v>
      </c>
      <c r="F52" s="31">
        <v>1</v>
      </c>
      <c r="G52" s="32" t="s">
        <v>77</v>
      </c>
      <c r="H52" s="87" t="s">
        <v>128</v>
      </c>
      <c r="I52" s="88"/>
    </row>
    <row r="53" spans="1:9" s="16" customFormat="1" ht="56.25" customHeight="1" x14ac:dyDescent="0.25">
      <c r="A53" s="31">
        <v>11</v>
      </c>
      <c r="B53" s="85" t="s">
        <v>311</v>
      </c>
      <c r="C53" s="86"/>
      <c r="D53" s="29" t="s">
        <v>67</v>
      </c>
      <c r="E53" s="12">
        <v>2118.33</v>
      </c>
      <c r="F53" s="31">
        <v>1</v>
      </c>
      <c r="G53" s="32" t="s">
        <v>77</v>
      </c>
      <c r="H53" s="87" t="s">
        <v>129</v>
      </c>
      <c r="I53" s="88"/>
    </row>
    <row r="54" spans="1:9" s="16" customFormat="1" ht="56.25" customHeight="1" x14ac:dyDescent="0.25">
      <c r="A54" s="31">
        <v>12</v>
      </c>
      <c r="B54" s="85" t="s">
        <v>154</v>
      </c>
      <c r="C54" s="86"/>
      <c r="D54" s="29" t="s">
        <v>67</v>
      </c>
      <c r="E54" s="12">
        <v>4269.99</v>
      </c>
      <c r="F54" s="31">
        <v>1</v>
      </c>
      <c r="G54" s="32" t="s">
        <v>77</v>
      </c>
      <c r="H54" s="87" t="s">
        <v>130</v>
      </c>
      <c r="I54" s="88"/>
    </row>
    <row r="55" spans="1:9" ht="34.5" customHeight="1" x14ac:dyDescent="0.25">
      <c r="A55" s="134" t="s">
        <v>38</v>
      </c>
      <c r="B55" s="81"/>
      <c r="C55" s="81"/>
      <c r="D55" s="82"/>
      <c r="E55" s="12">
        <f>SUM(E43:E54)</f>
        <v>27269.989999999998</v>
      </c>
      <c r="F55" s="92" t="s">
        <v>39</v>
      </c>
      <c r="G55" s="84"/>
      <c r="H55" s="94" t="s">
        <v>52</v>
      </c>
      <c r="I55" s="143"/>
    </row>
    <row r="57" spans="1:9" x14ac:dyDescent="0.25">
      <c r="A57" s="3" t="s">
        <v>40</v>
      </c>
      <c r="H57" s="19">
        <v>195672.85</v>
      </c>
      <c r="I57" s="3" t="s">
        <v>28</v>
      </c>
    </row>
    <row r="58" spans="1:9" ht="36.75" customHeight="1" x14ac:dyDescent="0.25">
      <c r="A58" s="79" t="s">
        <v>37</v>
      </c>
      <c r="B58" s="80"/>
      <c r="C58" s="80"/>
      <c r="D58" s="80"/>
      <c r="E58" s="80"/>
      <c r="F58" s="80"/>
      <c r="G58" s="80"/>
      <c r="H58" s="80"/>
      <c r="I58" s="80"/>
    </row>
    <row r="60" spans="1:9" s="26" customFormat="1" ht="56.25" customHeight="1" x14ac:dyDescent="0.2">
      <c r="A60" s="33" t="s">
        <v>0</v>
      </c>
      <c r="B60" s="33" t="s">
        <v>41</v>
      </c>
      <c r="C60" s="33" t="s">
        <v>42</v>
      </c>
      <c r="D60" s="85" t="s">
        <v>43</v>
      </c>
      <c r="E60" s="117"/>
      <c r="F60" s="118"/>
    </row>
    <row r="61" spans="1:9" s="2" customFormat="1" x14ac:dyDescent="0.25">
      <c r="A61" s="31">
        <v>1</v>
      </c>
      <c r="B61" s="31">
        <v>2</v>
      </c>
      <c r="C61" s="31">
        <v>3</v>
      </c>
      <c r="D61" s="83">
        <v>4</v>
      </c>
      <c r="E61" s="84"/>
      <c r="F61" s="84"/>
    </row>
    <row r="62" spans="1:9" x14ac:dyDescent="0.25">
      <c r="A62" s="31" t="s">
        <v>39</v>
      </c>
      <c r="B62" s="31" t="s">
        <v>39</v>
      </c>
      <c r="C62" s="31" t="s">
        <v>39</v>
      </c>
      <c r="D62" s="83" t="s">
        <v>39</v>
      </c>
      <c r="E62" s="84"/>
      <c r="F62" s="84"/>
    </row>
    <row r="64" spans="1:9" ht="69.75" customHeight="1" x14ac:dyDescent="0.25">
      <c r="A64" s="79" t="s">
        <v>44</v>
      </c>
      <c r="B64" s="80"/>
      <c r="C64" s="80"/>
      <c r="D64" s="80"/>
      <c r="E64" s="80"/>
      <c r="F64" s="80"/>
      <c r="G64" s="80"/>
      <c r="H64" s="80"/>
      <c r="I64" s="80"/>
    </row>
    <row r="66" spans="1:9" ht="78.75" x14ac:dyDescent="0.25">
      <c r="A66" s="29" t="s">
        <v>0</v>
      </c>
      <c r="B66" s="72" t="s">
        <v>45</v>
      </c>
      <c r="C66" s="73"/>
      <c r="D66" s="29" t="s">
        <v>46</v>
      </c>
      <c r="E66" s="29" t="s">
        <v>47</v>
      </c>
      <c r="F66" s="29" t="s">
        <v>48</v>
      </c>
      <c r="G66" s="29" t="s">
        <v>49</v>
      </c>
    </row>
    <row r="67" spans="1:9" x14ac:dyDescent="0.25">
      <c r="A67" s="29">
        <v>1</v>
      </c>
      <c r="B67" s="72">
        <v>2</v>
      </c>
      <c r="C67" s="73"/>
      <c r="D67" s="29">
        <v>3</v>
      </c>
      <c r="E67" s="29">
        <v>4</v>
      </c>
      <c r="F67" s="29">
        <v>5</v>
      </c>
      <c r="G67" s="29">
        <v>6</v>
      </c>
    </row>
    <row r="68" spans="1:9" ht="31.5" customHeight="1" x14ac:dyDescent="0.25">
      <c r="A68" s="11">
        <v>1</v>
      </c>
      <c r="B68" s="74" t="s">
        <v>50</v>
      </c>
      <c r="C68" s="75"/>
      <c r="D68" s="20">
        <v>0</v>
      </c>
      <c r="E68" s="20">
        <f>G33+H57</f>
        <v>790899.28999999992</v>
      </c>
      <c r="F68" s="20">
        <v>682266.86</v>
      </c>
      <c r="G68" s="12">
        <f>E68-F68</f>
        <v>108632.42999999993</v>
      </c>
      <c r="I68" s="22"/>
    </row>
    <row r="69" spans="1:9" ht="32.25" customHeight="1" x14ac:dyDescent="0.25">
      <c r="A69" s="11">
        <v>2</v>
      </c>
      <c r="B69" s="74" t="s">
        <v>51</v>
      </c>
      <c r="C69" s="75"/>
      <c r="D69" s="20">
        <v>0</v>
      </c>
      <c r="E69" s="20" t="s">
        <v>39</v>
      </c>
      <c r="F69" s="20" t="s">
        <v>39</v>
      </c>
      <c r="G69" s="12" t="s">
        <v>39</v>
      </c>
    </row>
    <row r="70" spans="1:9" x14ac:dyDescent="0.25">
      <c r="A70" s="76" t="s">
        <v>38</v>
      </c>
      <c r="B70" s="77"/>
      <c r="C70" s="78"/>
      <c r="D70" s="20">
        <f>SUM(D68:D69)</f>
        <v>0</v>
      </c>
      <c r="E70" s="20">
        <f>SUM(E68:E69)</f>
        <v>790899.28999999992</v>
      </c>
      <c r="F70" s="20">
        <f>SUM(F68:F69)</f>
        <v>682266.86</v>
      </c>
      <c r="G70" s="12">
        <f>SUM(G68:G69)</f>
        <v>108632.42999999993</v>
      </c>
    </row>
  </sheetData>
  <mergeCells count="77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B28:C28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H41:I41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H53:I53"/>
    <mergeCell ref="H54:I54"/>
    <mergeCell ref="F42:G42"/>
    <mergeCell ref="H42:I42"/>
    <mergeCell ref="B43:C43"/>
    <mergeCell ref="H43:I43"/>
    <mergeCell ref="H45:I45"/>
    <mergeCell ref="H46:I46"/>
    <mergeCell ref="H44:I44"/>
    <mergeCell ref="B45:C45"/>
    <mergeCell ref="B42:C42"/>
    <mergeCell ref="D62:F62"/>
    <mergeCell ref="A64:I64"/>
    <mergeCell ref="B66:C66"/>
    <mergeCell ref="A55:D55"/>
    <mergeCell ref="F55:G55"/>
    <mergeCell ref="H55:I55"/>
    <mergeCell ref="B46:C46"/>
    <mergeCell ref="B69:C69"/>
    <mergeCell ref="A70:C70"/>
    <mergeCell ref="B44:C44"/>
    <mergeCell ref="B47:C47"/>
    <mergeCell ref="B53:C53"/>
    <mergeCell ref="B54:C54"/>
    <mergeCell ref="B50:C50"/>
    <mergeCell ref="A58:I58"/>
    <mergeCell ref="D60:F60"/>
    <mergeCell ref="B67:C67"/>
    <mergeCell ref="B68:C68"/>
    <mergeCell ref="H51:I51"/>
    <mergeCell ref="B52:C52"/>
    <mergeCell ref="H52:I52"/>
    <mergeCell ref="D61:F61"/>
    <mergeCell ref="H50:I50"/>
    <mergeCell ref="B51:C51"/>
    <mergeCell ref="H47:I47"/>
    <mergeCell ref="B48:C48"/>
    <mergeCell ref="H48:I48"/>
    <mergeCell ref="B49:C49"/>
    <mergeCell ref="H49:I49"/>
  </mergeCells>
  <hyperlinks>
    <hyperlink ref="C15" r:id="rId1" display="upravdom19.12@mail.ru"/>
    <hyperlink ref="H55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3" fitToHeight="3" orientation="landscape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opLeftCell="A14" zoomScale="70" zoomScaleNormal="70" workbookViewId="0">
      <selection activeCell="E68" sqref="E68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110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3272.5</v>
      </c>
      <c r="I17" s="34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7">
        <v>2</v>
      </c>
      <c r="C23" s="88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2" t="s">
        <v>53</v>
      </c>
      <c r="C24" s="103"/>
      <c r="D24" s="31" t="s">
        <v>24</v>
      </c>
      <c r="E24" s="31">
        <v>1.32</v>
      </c>
      <c r="F24" s="12">
        <f>H17</f>
        <v>3272.5</v>
      </c>
      <c r="G24" s="14">
        <v>45943.24</v>
      </c>
      <c r="H24" s="13">
        <f>F24</f>
        <v>3272.5</v>
      </c>
      <c r="I24" s="14">
        <v>45943.24</v>
      </c>
    </row>
    <row r="25" spans="1:9" s="2" customFormat="1" ht="16.5" customHeight="1" x14ac:dyDescent="0.25">
      <c r="A25" s="31">
        <v>2</v>
      </c>
      <c r="B25" s="102" t="s">
        <v>54</v>
      </c>
      <c r="C25" s="123"/>
      <c r="D25" s="31" t="s">
        <v>24</v>
      </c>
      <c r="E25" s="31">
        <v>3.37</v>
      </c>
      <c r="F25" s="12">
        <f>H17</f>
        <v>3272.5</v>
      </c>
      <c r="G25" s="14">
        <v>117313.51</v>
      </c>
      <c r="H25" s="13">
        <f t="shared" ref="H25:H32" si="0">F25</f>
        <v>3272.5</v>
      </c>
      <c r="I25" s="14">
        <v>28765.119999999999</v>
      </c>
    </row>
    <row r="26" spans="1:9" s="2" customFormat="1" ht="15.75" customHeight="1" x14ac:dyDescent="0.25">
      <c r="A26" s="31">
        <v>3</v>
      </c>
      <c r="B26" s="102" t="s">
        <v>61</v>
      </c>
      <c r="C26" s="123"/>
      <c r="D26" s="31" t="s">
        <v>24</v>
      </c>
      <c r="E26" s="31">
        <v>0.38</v>
      </c>
      <c r="F26" s="12">
        <f>H17</f>
        <v>3272.5</v>
      </c>
      <c r="G26" s="14">
        <v>13229.44</v>
      </c>
      <c r="H26" s="13">
        <f t="shared" si="0"/>
        <v>3272.5</v>
      </c>
      <c r="I26" s="14">
        <v>13229.44</v>
      </c>
    </row>
    <row r="27" spans="1:9" s="2" customFormat="1" x14ac:dyDescent="0.25">
      <c r="A27" s="31">
        <v>4</v>
      </c>
      <c r="B27" s="102" t="s">
        <v>55</v>
      </c>
      <c r="C27" s="103"/>
      <c r="D27" s="31" t="s">
        <v>24</v>
      </c>
      <c r="E27" s="31">
        <v>1.52</v>
      </c>
      <c r="F27" s="12">
        <f>H17</f>
        <v>3272.5</v>
      </c>
      <c r="G27" s="14">
        <v>52917.83</v>
      </c>
      <c r="H27" s="13">
        <f t="shared" si="0"/>
        <v>3272.5</v>
      </c>
      <c r="I27" s="14">
        <v>52917.83</v>
      </c>
    </row>
    <row r="28" spans="1:9" s="2" customFormat="1" x14ac:dyDescent="0.25">
      <c r="A28" s="31">
        <v>5</v>
      </c>
      <c r="B28" s="102" t="s">
        <v>56</v>
      </c>
      <c r="C28" s="103"/>
      <c r="D28" s="31" t="s">
        <v>24</v>
      </c>
      <c r="E28" s="31">
        <v>4.29</v>
      </c>
      <c r="F28" s="12">
        <f>H17</f>
        <v>3272.5</v>
      </c>
      <c r="G28" s="14">
        <v>149339.35</v>
      </c>
      <c r="H28" s="13">
        <f t="shared" si="0"/>
        <v>3272.5</v>
      </c>
      <c r="I28" s="14">
        <v>149339.35</v>
      </c>
    </row>
    <row r="29" spans="1:9" s="2" customFormat="1" ht="27.75" customHeight="1" x14ac:dyDescent="0.25">
      <c r="A29" s="31">
        <v>6</v>
      </c>
      <c r="B29" s="102" t="s">
        <v>57</v>
      </c>
      <c r="C29" s="103"/>
      <c r="D29" s="31" t="s">
        <v>24</v>
      </c>
      <c r="E29" s="31">
        <v>0.93</v>
      </c>
      <c r="F29" s="12">
        <f>H17</f>
        <v>3272.5</v>
      </c>
      <c r="G29" s="14">
        <v>32369.82</v>
      </c>
      <c r="H29" s="13">
        <f t="shared" si="0"/>
        <v>3272.5</v>
      </c>
      <c r="I29" s="14">
        <v>32465.89</v>
      </c>
    </row>
    <row r="30" spans="1:9" s="2" customFormat="1" ht="29.25" customHeight="1" x14ac:dyDescent="0.25">
      <c r="A30" s="31">
        <v>7</v>
      </c>
      <c r="B30" s="102" t="s">
        <v>58</v>
      </c>
      <c r="C30" s="103"/>
      <c r="D30" s="31" t="s">
        <v>24</v>
      </c>
      <c r="E30" s="31">
        <v>1.0900000000000001</v>
      </c>
      <c r="F30" s="12">
        <f>H17</f>
        <v>3272.5</v>
      </c>
      <c r="G30" s="14">
        <v>37936.769999999997</v>
      </c>
      <c r="H30" s="13">
        <f t="shared" si="0"/>
        <v>3272.5</v>
      </c>
      <c r="I30" s="14">
        <v>40821.21</v>
      </c>
    </row>
    <row r="31" spans="1:9" s="2" customFormat="1" x14ac:dyDescent="0.25">
      <c r="A31" s="31">
        <v>8</v>
      </c>
      <c r="B31" s="102" t="s">
        <v>59</v>
      </c>
      <c r="C31" s="103"/>
      <c r="D31" s="31" t="s">
        <v>24</v>
      </c>
      <c r="E31" s="31">
        <v>0.16</v>
      </c>
      <c r="F31" s="12">
        <f>H17</f>
        <v>3272.5</v>
      </c>
      <c r="G31" s="14">
        <v>5566.96</v>
      </c>
      <c r="H31" s="13">
        <f t="shared" si="0"/>
        <v>3272.5</v>
      </c>
      <c r="I31" s="14">
        <v>1178.0999999999999</v>
      </c>
    </row>
    <row r="32" spans="1:9" s="2" customFormat="1" ht="32.25" customHeight="1" x14ac:dyDescent="0.25">
      <c r="A32" s="31">
        <v>9</v>
      </c>
      <c r="B32" s="102" t="s">
        <v>60</v>
      </c>
      <c r="C32" s="103"/>
      <c r="D32" s="31" t="s">
        <v>24</v>
      </c>
      <c r="E32" s="31">
        <v>1.61</v>
      </c>
      <c r="F32" s="12">
        <f>H17</f>
        <v>3272.5</v>
      </c>
      <c r="G32" s="12">
        <v>56045.26</v>
      </c>
      <c r="H32" s="13">
        <f t="shared" si="0"/>
        <v>3272.5</v>
      </c>
      <c r="I32" s="14">
        <v>115184.73</v>
      </c>
    </row>
    <row r="33" spans="1:9" s="35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510662.18000000005</v>
      </c>
      <c r="H33" s="10" t="s">
        <v>39</v>
      </c>
      <c r="I33" s="15">
        <f>SUM(I24:I32)</f>
        <v>479844.91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E52</f>
        <v>43917.21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5" t="s">
        <v>32</v>
      </c>
      <c r="C41" s="86"/>
      <c r="D41" s="33" t="s">
        <v>33</v>
      </c>
      <c r="E41" s="33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31">
        <v>1</v>
      </c>
      <c r="B43" s="85" t="s">
        <v>314</v>
      </c>
      <c r="C43" s="86"/>
      <c r="D43" s="29" t="s">
        <v>67</v>
      </c>
      <c r="E43" s="12">
        <v>1663</v>
      </c>
      <c r="F43" s="31">
        <v>1</v>
      </c>
      <c r="G43" s="32" t="s">
        <v>77</v>
      </c>
      <c r="H43" s="87" t="s">
        <v>315</v>
      </c>
      <c r="I43" s="88"/>
    </row>
    <row r="44" spans="1:9" s="16" customFormat="1" ht="56.25" customHeight="1" x14ac:dyDescent="0.25">
      <c r="A44" s="57">
        <v>2</v>
      </c>
      <c r="B44" s="85" t="s">
        <v>316</v>
      </c>
      <c r="C44" s="86"/>
      <c r="D44" s="54" t="s">
        <v>67</v>
      </c>
      <c r="E44" s="12">
        <v>1663</v>
      </c>
      <c r="F44" s="57">
        <v>1</v>
      </c>
      <c r="G44" s="58" t="s">
        <v>77</v>
      </c>
      <c r="H44" s="87" t="s">
        <v>317</v>
      </c>
      <c r="I44" s="88"/>
    </row>
    <row r="45" spans="1:9" s="16" customFormat="1" ht="56.25" customHeight="1" x14ac:dyDescent="0.25">
      <c r="A45" s="57">
        <v>3</v>
      </c>
      <c r="B45" s="85" t="s">
        <v>318</v>
      </c>
      <c r="C45" s="86"/>
      <c r="D45" s="54" t="s">
        <v>67</v>
      </c>
      <c r="E45" s="12">
        <v>13950.21</v>
      </c>
      <c r="F45" s="57">
        <v>1</v>
      </c>
      <c r="G45" s="58" t="s">
        <v>77</v>
      </c>
      <c r="H45" s="87" t="s">
        <v>315</v>
      </c>
      <c r="I45" s="88"/>
    </row>
    <row r="46" spans="1:9" s="16" customFormat="1" ht="56.25" customHeight="1" x14ac:dyDescent="0.25">
      <c r="A46" s="57">
        <v>4</v>
      </c>
      <c r="B46" s="85" t="s">
        <v>319</v>
      </c>
      <c r="C46" s="86"/>
      <c r="D46" s="54" t="s">
        <v>67</v>
      </c>
      <c r="E46" s="12">
        <v>2249</v>
      </c>
      <c r="F46" s="57">
        <v>1</v>
      </c>
      <c r="G46" s="58" t="s">
        <v>77</v>
      </c>
      <c r="H46" s="87" t="s">
        <v>320</v>
      </c>
      <c r="I46" s="88"/>
    </row>
    <row r="47" spans="1:9" s="16" customFormat="1" ht="56.25" customHeight="1" x14ac:dyDescent="0.25">
      <c r="A47" s="57">
        <v>5</v>
      </c>
      <c r="B47" s="85" t="s">
        <v>321</v>
      </c>
      <c r="C47" s="86"/>
      <c r="D47" s="54" t="s">
        <v>67</v>
      </c>
      <c r="E47" s="12">
        <v>7090.89</v>
      </c>
      <c r="F47" s="57">
        <v>1</v>
      </c>
      <c r="G47" s="58" t="s">
        <v>77</v>
      </c>
      <c r="H47" s="87" t="s">
        <v>322</v>
      </c>
      <c r="I47" s="88"/>
    </row>
    <row r="48" spans="1:9" s="16" customFormat="1" ht="56.25" customHeight="1" x14ac:dyDescent="0.25">
      <c r="A48" s="57">
        <v>6</v>
      </c>
      <c r="B48" s="85" t="s">
        <v>267</v>
      </c>
      <c r="C48" s="86"/>
      <c r="D48" s="54" t="s">
        <v>67</v>
      </c>
      <c r="E48" s="12">
        <v>1966.43</v>
      </c>
      <c r="F48" s="57">
        <v>1</v>
      </c>
      <c r="G48" s="58" t="s">
        <v>77</v>
      </c>
      <c r="H48" s="87" t="s">
        <v>315</v>
      </c>
      <c r="I48" s="88"/>
    </row>
    <row r="49" spans="1:9" s="16" customFormat="1" ht="56.25" customHeight="1" x14ac:dyDescent="0.25">
      <c r="A49" s="57">
        <v>7</v>
      </c>
      <c r="B49" s="85" t="s">
        <v>333</v>
      </c>
      <c r="C49" s="86"/>
      <c r="D49" s="54" t="s">
        <v>67</v>
      </c>
      <c r="E49" s="12">
        <v>9204.5</v>
      </c>
      <c r="F49" s="57">
        <v>1</v>
      </c>
      <c r="G49" s="58" t="s">
        <v>77</v>
      </c>
      <c r="H49" s="87" t="s">
        <v>336</v>
      </c>
      <c r="I49" s="88"/>
    </row>
    <row r="50" spans="1:9" s="16" customFormat="1" ht="56.25" customHeight="1" x14ac:dyDescent="0.25">
      <c r="A50" s="57">
        <v>8</v>
      </c>
      <c r="B50" s="85" t="s">
        <v>334</v>
      </c>
      <c r="C50" s="86"/>
      <c r="D50" s="54" t="s">
        <v>67</v>
      </c>
      <c r="E50" s="12">
        <v>2508.1799999999998</v>
      </c>
      <c r="F50" s="57">
        <v>1</v>
      </c>
      <c r="G50" s="58" t="s">
        <v>77</v>
      </c>
      <c r="H50" s="87" t="s">
        <v>335</v>
      </c>
      <c r="I50" s="88"/>
    </row>
    <row r="51" spans="1:9" s="16" customFormat="1" ht="56.25" customHeight="1" x14ac:dyDescent="0.25">
      <c r="A51" s="57">
        <v>9</v>
      </c>
      <c r="B51" s="85" t="s">
        <v>337</v>
      </c>
      <c r="C51" s="86"/>
      <c r="D51" s="54" t="s">
        <v>67</v>
      </c>
      <c r="E51" s="12">
        <v>3622</v>
      </c>
      <c r="F51" s="57">
        <v>1</v>
      </c>
      <c r="G51" s="58" t="s">
        <v>77</v>
      </c>
      <c r="H51" s="87" t="s">
        <v>338</v>
      </c>
      <c r="I51" s="88"/>
    </row>
    <row r="52" spans="1:9" ht="34.5" customHeight="1" x14ac:dyDescent="0.25">
      <c r="A52" s="134" t="s">
        <v>38</v>
      </c>
      <c r="B52" s="81"/>
      <c r="C52" s="81"/>
      <c r="D52" s="82"/>
      <c r="E52" s="12">
        <f>SUM(E43:E51)</f>
        <v>43917.21</v>
      </c>
      <c r="F52" s="92" t="s">
        <v>39</v>
      </c>
      <c r="G52" s="84"/>
      <c r="H52" s="94" t="s">
        <v>52</v>
      </c>
      <c r="I52" s="143"/>
    </row>
    <row r="54" spans="1:9" x14ac:dyDescent="0.25">
      <c r="A54" s="3" t="s">
        <v>40</v>
      </c>
      <c r="H54" s="19">
        <v>167453.88</v>
      </c>
      <c r="I54" s="3" t="s">
        <v>28</v>
      </c>
    </row>
    <row r="55" spans="1:9" ht="36.75" customHeight="1" x14ac:dyDescent="0.25">
      <c r="A55" s="79" t="s">
        <v>37</v>
      </c>
      <c r="B55" s="80"/>
      <c r="C55" s="80"/>
      <c r="D55" s="80"/>
      <c r="E55" s="80"/>
      <c r="F55" s="80"/>
      <c r="G55" s="80"/>
      <c r="H55" s="80"/>
      <c r="I55" s="80"/>
    </row>
    <row r="57" spans="1:9" s="26" customFormat="1" ht="56.25" customHeight="1" x14ac:dyDescent="0.2">
      <c r="A57" s="33" t="s">
        <v>0</v>
      </c>
      <c r="B57" s="33" t="s">
        <v>41</v>
      </c>
      <c r="C57" s="33" t="s">
        <v>42</v>
      </c>
      <c r="D57" s="85" t="s">
        <v>43</v>
      </c>
      <c r="E57" s="117"/>
      <c r="F57" s="118"/>
    </row>
    <row r="58" spans="1:9" s="2" customFormat="1" x14ac:dyDescent="0.25">
      <c r="A58" s="31">
        <v>1</v>
      </c>
      <c r="B58" s="31">
        <v>2</v>
      </c>
      <c r="C58" s="31">
        <v>3</v>
      </c>
      <c r="D58" s="83">
        <v>4</v>
      </c>
      <c r="E58" s="84"/>
      <c r="F58" s="84"/>
    </row>
    <row r="59" spans="1:9" x14ac:dyDescent="0.25">
      <c r="A59" s="31" t="s">
        <v>39</v>
      </c>
      <c r="B59" s="31" t="s">
        <v>39</v>
      </c>
      <c r="C59" s="31" t="s">
        <v>39</v>
      </c>
      <c r="D59" s="83" t="s">
        <v>39</v>
      </c>
      <c r="E59" s="84"/>
      <c r="F59" s="84"/>
    </row>
    <row r="61" spans="1:9" ht="69.75" customHeight="1" x14ac:dyDescent="0.25">
      <c r="A61" s="79" t="s">
        <v>44</v>
      </c>
      <c r="B61" s="80"/>
      <c r="C61" s="80"/>
      <c r="D61" s="80"/>
      <c r="E61" s="80"/>
      <c r="F61" s="80"/>
      <c r="G61" s="80"/>
      <c r="H61" s="80"/>
      <c r="I61" s="80"/>
    </row>
    <row r="63" spans="1:9" ht="78.75" x14ac:dyDescent="0.25">
      <c r="A63" s="29" t="s">
        <v>0</v>
      </c>
      <c r="B63" s="72" t="s">
        <v>45</v>
      </c>
      <c r="C63" s="73"/>
      <c r="D63" s="29" t="s">
        <v>46</v>
      </c>
      <c r="E63" s="29" t="s">
        <v>47</v>
      </c>
      <c r="F63" s="29" t="s">
        <v>48</v>
      </c>
      <c r="G63" s="29" t="s">
        <v>49</v>
      </c>
    </row>
    <row r="64" spans="1:9" x14ac:dyDescent="0.25">
      <c r="A64" s="29">
        <v>1</v>
      </c>
      <c r="B64" s="72">
        <v>2</v>
      </c>
      <c r="C64" s="73"/>
      <c r="D64" s="29">
        <v>3</v>
      </c>
      <c r="E64" s="29">
        <v>4</v>
      </c>
      <c r="F64" s="29">
        <v>5</v>
      </c>
      <c r="G64" s="29">
        <v>6</v>
      </c>
    </row>
    <row r="65" spans="1:9" ht="31.5" customHeight="1" x14ac:dyDescent="0.25">
      <c r="A65" s="11">
        <v>1</v>
      </c>
      <c r="B65" s="74" t="s">
        <v>50</v>
      </c>
      <c r="C65" s="75"/>
      <c r="D65" s="20">
        <v>0</v>
      </c>
      <c r="E65" s="20">
        <f>G33+H54</f>
        <v>678116.06</v>
      </c>
      <c r="F65" s="20">
        <v>591073.63</v>
      </c>
      <c r="G65" s="12">
        <f>E65-F65</f>
        <v>87042.430000000051</v>
      </c>
      <c r="I65" s="22"/>
    </row>
    <row r="66" spans="1:9" ht="32.25" customHeight="1" x14ac:dyDescent="0.25">
      <c r="A66" s="11">
        <v>2</v>
      </c>
      <c r="B66" s="74" t="s">
        <v>51</v>
      </c>
      <c r="C66" s="75"/>
      <c r="D66" s="20">
        <v>0</v>
      </c>
      <c r="E66" s="20" t="s">
        <v>39</v>
      </c>
      <c r="F66" s="20" t="s">
        <v>39</v>
      </c>
      <c r="G66" s="12" t="s">
        <v>39</v>
      </c>
    </row>
    <row r="67" spans="1:9" x14ac:dyDescent="0.25">
      <c r="A67" s="76" t="s">
        <v>38</v>
      </c>
      <c r="B67" s="77"/>
      <c r="C67" s="78"/>
      <c r="D67" s="20">
        <f>SUM(D65:D66)</f>
        <v>0</v>
      </c>
      <c r="E67" s="20">
        <f>SUM(E65:E66)</f>
        <v>678116.06</v>
      </c>
      <c r="F67" s="20">
        <f>SUM(F65:F66)</f>
        <v>591073.63</v>
      </c>
      <c r="G67" s="12">
        <f>SUM(G65:G66)</f>
        <v>87042.430000000051</v>
      </c>
    </row>
  </sheetData>
  <mergeCells count="71">
    <mergeCell ref="B51:C51"/>
    <mergeCell ref="H51:I51"/>
    <mergeCell ref="B48:C48"/>
    <mergeCell ref="H48:I48"/>
    <mergeCell ref="B49:C49"/>
    <mergeCell ref="H49:I49"/>
    <mergeCell ref="B50:C50"/>
    <mergeCell ref="H50:I50"/>
    <mergeCell ref="B45:C45"/>
    <mergeCell ref="H45:I45"/>
    <mergeCell ref="B46:C46"/>
    <mergeCell ref="H46:I46"/>
    <mergeCell ref="B47:C47"/>
    <mergeCell ref="H47:I47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52:D52"/>
    <mergeCell ref="F52:G52"/>
    <mergeCell ref="H52:I52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B44:C44"/>
    <mergeCell ref="H44:I44"/>
    <mergeCell ref="B64:C64"/>
    <mergeCell ref="B65:C65"/>
    <mergeCell ref="B66:C66"/>
    <mergeCell ref="A67:C67"/>
    <mergeCell ref="A55:I55"/>
    <mergeCell ref="D57:F57"/>
    <mergeCell ref="D58:F58"/>
    <mergeCell ref="D59:F59"/>
    <mergeCell ref="A61:I61"/>
    <mergeCell ref="B63:C63"/>
  </mergeCells>
  <hyperlinks>
    <hyperlink ref="C15" r:id="rId1" display="upravdom19.12@mail.ru"/>
    <hyperlink ref="H52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opLeftCell="A16" zoomScale="70" zoomScaleNormal="70" workbookViewId="0">
      <selection activeCell="E64" sqref="E64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339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3716.77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3716.77</v>
      </c>
      <c r="G24" s="14">
        <v>52281.52</v>
      </c>
      <c r="H24" s="13">
        <f>F24</f>
        <v>3716.77</v>
      </c>
      <c r="I24" s="14">
        <v>52281.52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3716.77</v>
      </c>
      <c r="G25" s="14">
        <v>133497.96</v>
      </c>
      <c r="H25" s="13">
        <f t="shared" ref="H25:H32" si="0">F25</f>
        <v>3716.77</v>
      </c>
      <c r="I25" s="14">
        <v>39578.69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3716.77</v>
      </c>
      <c r="G26" s="14">
        <v>15054.41</v>
      </c>
      <c r="H26" s="13">
        <f t="shared" si="0"/>
        <v>3716.77</v>
      </c>
      <c r="I26" s="14">
        <v>15054.41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3716.77</v>
      </c>
      <c r="G27" s="14">
        <v>60218.33</v>
      </c>
      <c r="H27" s="13">
        <f t="shared" si="0"/>
        <v>3716.77</v>
      </c>
      <c r="I27" s="14">
        <v>60218.33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3716.77</v>
      </c>
      <c r="G28" s="14">
        <v>169942.04</v>
      </c>
      <c r="H28" s="13">
        <f t="shared" si="0"/>
        <v>3716.77</v>
      </c>
      <c r="I28" s="14">
        <v>169942.04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3716.77</v>
      </c>
      <c r="G29" s="14">
        <v>36835.54</v>
      </c>
      <c r="H29" s="13">
        <f t="shared" si="0"/>
        <v>3716.77</v>
      </c>
      <c r="I29" s="14">
        <v>39194.120000000003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3716.77</v>
      </c>
      <c r="G30" s="14">
        <v>43170.48</v>
      </c>
      <c r="H30" s="13">
        <f t="shared" si="0"/>
        <v>3716.77</v>
      </c>
      <c r="I30" s="14">
        <v>20507.07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3716.77</v>
      </c>
      <c r="G31" s="14">
        <v>6334.97</v>
      </c>
      <c r="H31" s="13">
        <f t="shared" si="0"/>
        <v>3716.77</v>
      </c>
      <c r="I31" s="14">
        <v>3148.08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3716.77</v>
      </c>
      <c r="G32" s="12">
        <v>62285.600000000006</v>
      </c>
      <c r="H32" s="13">
        <f t="shared" si="0"/>
        <v>3716.77</v>
      </c>
      <c r="I32" s="14">
        <v>24769.27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579620.85</v>
      </c>
      <c r="H33" s="10" t="s">
        <v>39</v>
      </c>
      <c r="I33" s="15">
        <f>SUM(I24:I32)</f>
        <v>424693.53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E48</f>
        <v>21480.83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340</v>
      </c>
      <c r="C43" s="86"/>
      <c r="D43" s="54" t="s">
        <v>67</v>
      </c>
      <c r="E43" s="12">
        <v>1909</v>
      </c>
      <c r="F43" s="57">
        <v>1</v>
      </c>
      <c r="G43" s="58" t="s">
        <v>77</v>
      </c>
      <c r="H43" s="87" t="s">
        <v>341</v>
      </c>
      <c r="I43" s="88"/>
    </row>
    <row r="44" spans="1:9" s="16" customFormat="1" ht="56.25" customHeight="1" x14ac:dyDescent="0.25">
      <c r="A44" s="57">
        <v>2</v>
      </c>
      <c r="B44" s="85" t="s">
        <v>342</v>
      </c>
      <c r="C44" s="86"/>
      <c r="D44" s="54" t="s">
        <v>67</v>
      </c>
      <c r="E44" s="12">
        <v>12999</v>
      </c>
      <c r="F44" s="57">
        <v>1</v>
      </c>
      <c r="G44" s="58" t="s">
        <v>77</v>
      </c>
      <c r="H44" s="87" t="s">
        <v>343</v>
      </c>
      <c r="I44" s="88"/>
    </row>
    <row r="45" spans="1:9" s="16" customFormat="1" ht="56.25" customHeight="1" x14ac:dyDescent="0.25">
      <c r="A45" s="57">
        <v>3</v>
      </c>
      <c r="B45" s="85" t="s">
        <v>401</v>
      </c>
      <c r="C45" s="86"/>
      <c r="D45" s="54" t="s">
        <v>67</v>
      </c>
      <c r="E45" s="12">
        <v>2075.96</v>
      </c>
      <c r="F45" s="57">
        <v>1</v>
      </c>
      <c r="G45" s="58" t="s">
        <v>77</v>
      </c>
      <c r="H45" s="87" t="s">
        <v>344</v>
      </c>
      <c r="I45" s="88"/>
    </row>
    <row r="46" spans="1:9" s="16" customFormat="1" ht="56.25" customHeight="1" x14ac:dyDescent="0.25">
      <c r="A46" s="57">
        <v>4</v>
      </c>
      <c r="B46" s="85" t="s">
        <v>345</v>
      </c>
      <c r="C46" s="86"/>
      <c r="D46" s="54" t="s">
        <v>67</v>
      </c>
      <c r="E46" s="12">
        <v>2378.54</v>
      </c>
      <c r="F46" s="57">
        <v>1</v>
      </c>
      <c r="G46" s="58" t="s">
        <v>77</v>
      </c>
      <c r="H46" s="87" t="s">
        <v>346</v>
      </c>
      <c r="I46" s="88"/>
    </row>
    <row r="47" spans="1:9" s="16" customFormat="1" ht="56.25" customHeight="1" x14ac:dyDescent="0.25">
      <c r="A47" s="57">
        <v>5</v>
      </c>
      <c r="B47" s="85" t="s">
        <v>347</v>
      </c>
      <c r="C47" s="86"/>
      <c r="D47" s="54" t="s">
        <v>67</v>
      </c>
      <c r="E47" s="12">
        <v>2118.33</v>
      </c>
      <c r="F47" s="57">
        <v>1</v>
      </c>
      <c r="G47" s="58" t="s">
        <v>77</v>
      </c>
      <c r="H47" s="87" t="s">
        <v>348</v>
      </c>
      <c r="I47" s="88"/>
    </row>
    <row r="48" spans="1:9" ht="34.5" customHeight="1" x14ac:dyDescent="0.25">
      <c r="A48" s="134" t="s">
        <v>38</v>
      </c>
      <c r="B48" s="81"/>
      <c r="C48" s="81"/>
      <c r="D48" s="82"/>
      <c r="E48" s="12">
        <f>SUM(E43:E47)</f>
        <v>21480.83</v>
      </c>
      <c r="F48" s="92" t="s">
        <v>39</v>
      </c>
      <c r="G48" s="84"/>
      <c r="H48" s="94" t="s">
        <v>52</v>
      </c>
      <c r="I48" s="143"/>
    </row>
    <row r="50" spans="1:9" x14ac:dyDescent="0.25">
      <c r="A50" s="3" t="s">
        <v>40</v>
      </c>
      <c r="H50" s="19">
        <v>190555.49</v>
      </c>
      <c r="I50" s="3" t="s">
        <v>28</v>
      </c>
    </row>
    <row r="51" spans="1:9" ht="36.75" customHeight="1" x14ac:dyDescent="0.25">
      <c r="A51" s="79" t="s">
        <v>37</v>
      </c>
      <c r="B51" s="80"/>
      <c r="C51" s="80"/>
      <c r="D51" s="80"/>
      <c r="E51" s="80"/>
      <c r="F51" s="80"/>
      <c r="G51" s="80"/>
      <c r="H51" s="80"/>
      <c r="I51" s="80"/>
    </row>
    <row r="53" spans="1:9" s="26" customFormat="1" ht="56.25" customHeight="1" x14ac:dyDescent="0.2">
      <c r="A53" s="59" t="s">
        <v>0</v>
      </c>
      <c r="B53" s="59" t="s">
        <v>41</v>
      </c>
      <c r="C53" s="59" t="s">
        <v>42</v>
      </c>
      <c r="D53" s="85" t="s">
        <v>43</v>
      </c>
      <c r="E53" s="117"/>
      <c r="F53" s="118"/>
    </row>
    <row r="54" spans="1:9" s="2" customFormat="1" x14ac:dyDescent="0.25">
      <c r="A54" s="57">
        <v>1</v>
      </c>
      <c r="B54" s="57">
        <v>2</v>
      </c>
      <c r="C54" s="57">
        <v>3</v>
      </c>
      <c r="D54" s="83">
        <v>4</v>
      </c>
      <c r="E54" s="84"/>
      <c r="F54" s="84"/>
    </row>
    <row r="55" spans="1:9" x14ac:dyDescent="0.25">
      <c r="A55" s="57" t="s">
        <v>39</v>
      </c>
      <c r="B55" s="57" t="s">
        <v>39</v>
      </c>
      <c r="C55" s="57" t="s">
        <v>39</v>
      </c>
      <c r="D55" s="83" t="s">
        <v>39</v>
      </c>
      <c r="E55" s="84"/>
      <c r="F55" s="84"/>
    </row>
    <row r="57" spans="1:9" ht="69.75" customHeight="1" x14ac:dyDescent="0.25">
      <c r="A57" s="79" t="s">
        <v>44</v>
      </c>
      <c r="B57" s="80"/>
      <c r="C57" s="80"/>
      <c r="D57" s="80"/>
      <c r="E57" s="80"/>
      <c r="F57" s="80"/>
      <c r="G57" s="80"/>
      <c r="H57" s="80"/>
      <c r="I57" s="80"/>
    </row>
    <row r="59" spans="1:9" ht="78.75" x14ac:dyDescent="0.25">
      <c r="A59" s="54" t="s">
        <v>0</v>
      </c>
      <c r="B59" s="72" t="s">
        <v>45</v>
      </c>
      <c r="C59" s="73"/>
      <c r="D59" s="54" t="s">
        <v>46</v>
      </c>
      <c r="E59" s="54" t="s">
        <v>47</v>
      </c>
      <c r="F59" s="54" t="s">
        <v>48</v>
      </c>
      <c r="G59" s="54" t="s">
        <v>49</v>
      </c>
    </row>
    <row r="60" spans="1:9" x14ac:dyDescent="0.25">
      <c r="A60" s="54">
        <v>1</v>
      </c>
      <c r="B60" s="72">
        <v>2</v>
      </c>
      <c r="C60" s="73"/>
      <c r="D60" s="54">
        <v>3</v>
      </c>
      <c r="E60" s="54">
        <v>4</v>
      </c>
      <c r="F60" s="54">
        <v>5</v>
      </c>
      <c r="G60" s="54">
        <v>6</v>
      </c>
    </row>
    <row r="61" spans="1:9" ht="31.5" customHeight="1" x14ac:dyDescent="0.25">
      <c r="A61" s="11">
        <v>1</v>
      </c>
      <c r="B61" s="74" t="s">
        <v>50</v>
      </c>
      <c r="C61" s="75"/>
      <c r="D61" s="20">
        <v>0</v>
      </c>
      <c r="E61" s="20">
        <f>G33+H50</f>
        <v>770176.34</v>
      </c>
      <c r="F61" s="20">
        <v>668897.56000000006</v>
      </c>
      <c r="G61" s="12">
        <f>E61-F61</f>
        <v>101278.77999999991</v>
      </c>
      <c r="I61" s="22"/>
    </row>
    <row r="62" spans="1:9" ht="32.25" customHeight="1" x14ac:dyDescent="0.25">
      <c r="A62" s="11">
        <v>2</v>
      </c>
      <c r="B62" s="74" t="s">
        <v>51</v>
      </c>
      <c r="C62" s="75"/>
      <c r="D62" s="20">
        <v>0</v>
      </c>
      <c r="E62" s="20" t="s">
        <v>39</v>
      </c>
      <c r="F62" s="20" t="s">
        <v>39</v>
      </c>
      <c r="G62" s="12" t="s">
        <v>39</v>
      </c>
    </row>
    <row r="63" spans="1:9" x14ac:dyDescent="0.25">
      <c r="A63" s="76" t="s">
        <v>38</v>
      </c>
      <c r="B63" s="77"/>
      <c r="C63" s="78"/>
      <c r="D63" s="20">
        <f>SUM(D61:D62)</f>
        <v>0</v>
      </c>
      <c r="E63" s="20">
        <f>SUM(E61:E62)</f>
        <v>770176.34</v>
      </c>
      <c r="F63" s="20">
        <f>SUM(F61:F62)</f>
        <v>668897.56000000006</v>
      </c>
      <c r="G63" s="12">
        <f>SUM(G61:G62)</f>
        <v>101278.77999999991</v>
      </c>
    </row>
  </sheetData>
  <mergeCells count="63">
    <mergeCell ref="B61:C61"/>
    <mergeCell ref="B62:C62"/>
    <mergeCell ref="A63:C63"/>
    <mergeCell ref="D53:F53"/>
    <mergeCell ref="D54:F54"/>
    <mergeCell ref="D55:F55"/>
    <mergeCell ref="A57:I57"/>
    <mergeCell ref="B59:C59"/>
    <mergeCell ref="B60:C60"/>
    <mergeCell ref="A48:D48"/>
    <mergeCell ref="F48:G48"/>
    <mergeCell ref="H48:I48"/>
    <mergeCell ref="A51:I51"/>
    <mergeCell ref="B45:C45"/>
    <mergeCell ref="H45:I45"/>
    <mergeCell ref="B46:C46"/>
    <mergeCell ref="H46:I46"/>
    <mergeCell ref="B47:C47"/>
    <mergeCell ref="H47:I47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8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opLeftCell="A10" zoomScale="70" zoomScaleNormal="70" workbookViewId="0">
      <selection activeCell="E68" sqref="E68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349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3223.78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3223.78</v>
      </c>
      <c r="G24" s="14">
        <v>45259.16</v>
      </c>
      <c r="H24" s="13">
        <f>F24</f>
        <v>3223.78</v>
      </c>
      <c r="I24" s="14">
        <v>45259.16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3223.78</v>
      </c>
      <c r="G25" s="14">
        <v>115566.84</v>
      </c>
      <c r="H25" s="13">
        <f t="shared" ref="H25:H32" si="0">F25</f>
        <v>3223.78</v>
      </c>
      <c r="I25" s="14">
        <v>37684.67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3223.78</v>
      </c>
      <c r="G26" s="14">
        <v>13032.53</v>
      </c>
      <c r="H26" s="13">
        <f t="shared" si="0"/>
        <v>3223.78</v>
      </c>
      <c r="I26" s="14">
        <v>13032.53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3223.78</v>
      </c>
      <c r="G27" s="14">
        <v>52129.96</v>
      </c>
      <c r="H27" s="13">
        <f t="shared" si="0"/>
        <v>3223.78</v>
      </c>
      <c r="I27" s="14">
        <v>52129.96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3223.78</v>
      </c>
      <c r="G28" s="14">
        <v>147115.85999999999</v>
      </c>
      <c r="H28" s="13">
        <f t="shared" si="0"/>
        <v>3223.78</v>
      </c>
      <c r="I28" s="14">
        <v>148874.15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3223.78</v>
      </c>
      <c r="G29" s="14">
        <v>31887.85</v>
      </c>
      <c r="H29" s="13">
        <f t="shared" si="0"/>
        <v>3223.78</v>
      </c>
      <c r="I29" s="14">
        <v>40586.74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3223.78</v>
      </c>
      <c r="G30" s="14">
        <v>37371.910000000003</v>
      </c>
      <c r="H30" s="13">
        <f t="shared" si="0"/>
        <v>3223.78</v>
      </c>
      <c r="I30" s="14">
        <v>19074.080000000002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3223.78</v>
      </c>
      <c r="G31" s="14">
        <v>5484.08</v>
      </c>
      <c r="H31" s="13">
        <f t="shared" si="0"/>
        <v>3223.78</v>
      </c>
      <c r="I31" s="14">
        <v>7064.14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3223.78</v>
      </c>
      <c r="G32" s="12">
        <v>55210.77</v>
      </c>
      <c r="H32" s="13">
        <f t="shared" si="0"/>
        <v>3223.78</v>
      </c>
      <c r="I32" s="14">
        <v>29220.25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503058.96</v>
      </c>
      <c r="H33" s="10" t="s">
        <v>39</v>
      </c>
      <c r="I33" s="15">
        <f>SUM(I24:I32)</f>
        <v>392925.68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E52</f>
        <v>26588.2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351</v>
      </c>
      <c r="C43" s="86"/>
      <c r="D43" s="54" t="s">
        <v>67</v>
      </c>
      <c r="E43" s="12">
        <v>1663</v>
      </c>
      <c r="F43" s="57">
        <v>1</v>
      </c>
      <c r="G43" s="58" t="s">
        <v>77</v>
      </c>
      <c r="H43" s="87" t="s">
        <v>350</v>
      </c>
      <c r="I43" s="88"/>
    </row>
    <row r="44" spans="1:9" s="16" customFormat="1" ht="56.25" customHeight="1" x14ac:dyDescent="0.25">
      <c r="A44" s="57">
        <v>2</v>
      </c>
      <c r="B44" s="85" t="s">
        <v>352</v>
      </c>
      <c r="C44" s="86"/>
      <c r="D44" s="54" t="s">
        <v>67</v>
      </c>
      <c r="E44" s="12">
        <v>3326</v>
      </c>
      <c r="F44" s="57">
        <v>1</v>
      </c>
      <c r="G44" s="58" t="s">
        <v>77</v>
      </c>
      <c r="H44" s="87" t="s">
        <v>353</v>
      </c>
      <c r="I44" s="88"/>
    </row>
    <row r="45" spans="1:9" s="16" customFormat="1" ht="56.25" customHeight="1" x14ac:dyDescent="0.25">
      <c r="A45" s="57">
        <v>3</v>
      </c>
      <c r="B45" s="85" t="s">
        <v>354</v>
      </c>
      <c r="C45" s="86"/>
      <c r="D45" s="54" t="s">
        <v>67</v>
      </c>
      <c r="E45" s="12">
        <v>1663</v>
      </c>
      <c r="F45" s="57">
        <v>1</v>
      </c>
      <c r="G45" s="58" t="s">
        <v>77</v>
      </c>
      <c r="H45" s="87" t="s">
        <v>355</v>
      </c>
      <c r="I45" s="88"/>
    </row>
    <row r="46" spans="1:9" s="16" customFormat="1" ht="56.25" customHeight="1" x14ac:dyDescent="0.25">
      <c r="A46" s="57">
        <v>4</v>
      </c>
      <c r="B46" s="85" t="s">
        <v>356</v>
      </c>
      <c r="C46" s="86"/>
      <c r="D46" s="54" t="s">
        <v>67</v>
      </c>
      <c r="E46" s="12">
        <v>6893.5</v>
      </c>
      <c r="F46" s="57">
        <v>1</v>
      </c>
      <c r="G46" s="58" t="s">
        <v>77</v>
      </c>
      <c r="H46" s="87" t="s">
        <v>357</v>
      </c>
      <c r="I46" s="88"/>
    </row>
    <row r="47" spans="1:9" s="16" customFormat="1" ht="56.25" customHeight="1" x14ac:dyDescent="0.25">
      <c r="A47" s="57">
        <v>5</v>
      </c>
      <c r="B47" s="85" t="s">
        <v>358</v>
      </c>
      <c r="C47" s="86"/>
      <c r="D47" s="54" t="s">
        <v>67</v>
      </c>
      <c r="E47" s="12">
        <v>2099</v>
      </c>
      <c r="F47" s="57">
        <v>1</v>
      </c>
      <c r="G47" s="58" t="s">
        <v>77</v>
      </c>
      <c r="H47" s="87" t="s">
        <v>359</v>
      </c>
      <c r="I47" s="128"/>
    </row>
    <row r="48" spans="1:9" s="16" customFormat="1" ht="56.25" customHeight="1" x14ac:dyDescent="0.25">
      <c r="A48" s="57">
        <v>6</v>
      </c>
      <c r="B48" s="85" t="s">
        <v>360</v>
      </c>
      <c r="C48" s="86"/>
      <c r="D48" s="54" t="s">
        <v>67</v>
      </c>
      <c r="E48" s="12">
        <v>1909</v>
      </c>
      <c r="F48" s="57">
        <v>1</v>
      </c>
      <c r="G48" s="58" t="s">
        <v>77</v>
      </c>
      <c r="H48" s="87" t="s">
        <v>361</v>
      </c>
      <c r="I48" s="128"/>
    </row>
    <row r="49" spans="1:9" s="16" customFormat="1" ht="56.25" customHeight="1" x14ac:dyDescent="0.25">
      <c r="A49" s="57">
        <v>7</v>
      </c>
      <c r="B49" s="85" t="s">
        <v>362</v>
      </c>
      <c r="C49" s="86"/>
      <c r="D49" s="54" t="s">
        <v>67</v>
      </c>
      <c r="E49" s="12">
        <v>1998</v>
      </c>
      <c r="F49" s="57">
        <v>1</v>
      </c>
      <c r="G49" s="58" t="s">
        <v>77</v>
      </c>
      <c r="H49" s="87" t="s">
        <v>363</v>
      </c>
      <c r="I49" s="128"/>
    </row>
    <row r="50" spans="1:9" s="16" customFormat="1" ht="56.25" customHeight="1" x14ac:dyDescent="0.25">
      <c r="A50" s="57">
        <v>8</v>
      </c>
      <c r="B50" s="85" t="s">
        <v>364</v>
      </c>
      <c r="C50" s="86"/>
      <c r="D50" s="54" t="s">
        <v>67</v>
      </c>
      <c r="E50" s="12">
        <v>2935.7</v>
      </c>
      <c r="F50" s="57">
        <v>1</v>
      </c>
      <c r="G50" s="58" t="s">
        <v>77</v>
      </c>
      <c r="H50" s="87" t="s">
        <v>365</v>
      </c>
      <c r="I50" s="128"/>
    </row>
    <row r="51" spans="1:9" s="16" customFormat="1" ht="56.25" customHeight="1" x14ac:dyDescent="0.25">
      <c r="A51" s="57">
        <v>9</v>
      </c>
      <c r="B51" s="85" t="s">
        <v>366</v>
      </c>
      <c r="C51" s="86"/>
      <c r="D51" s="54" t="s">
        <v>67</v>
      </c>
      <c r="E51" s="12">
        <v>4101</v>
      </c>
      <c r="F51" s="57">
        <v>1</v>
      </c>
      <c r="G51" s="58" t="s">
        <v>77</v>
      </c>
      <c r="H51" s="87" t="s">
        <v>367</v>
      </c>
      <c r="I51" s="128"/>
    </row>
    <row r="52" spans="1:9" ht="34.5" customHeight="1" x14ac:dyDescent="0.25">
      <c r="A52" s="134" t="s">
        <v>38</v>
      </c>
      <c r="B52" s="135"/>
      <c r="C52" s="135"/>
      <c r="D52" s="136"/>
      <c r="E52" s="12">
        <f>SUM(E43:E51)</f>
        <v>26588.2</v>
      </c>
      <c r="F52" s="72" t="s">
        <v>39</v>
      </c>
      <c r="G52" s="129"/>
      <c r="H52" s="137" t="s">
        <v>52</v>
      </c>
      <c r="I52" s="138"/>
    </row>
    <row r="54" spans="1:9" x14ac:dyDescent="0.25">
      <c r="A54" s="3" t="s">
        <v>40</v>
      </c>
      <c r="H54" s="19">
        <v>164961.04999999999</v>
      </c>
      <c r="I54" s="3" t="s">
        <v>28</v>
      </c>
    </row>
    <row r="55" spans="1:9" ht="36.75" customHeight="1" x14ac:dyDescent="0.25">
      <c r="A55" s="79" t="s">
        <v>37</v>
      </c>
      <c r="B55" s="79"/>
      <c r="C55" s="79"/>
      <c r="D55" s="79"/>
      <c r="E55" s="79"/>
      <c r="F55" s="79"/>
      <c r="G55" s="79"/>
      <c r="H55" s="79"/>
      <c r="I55" s="79"/>
    </row>
    <row r="57" spans="1:9" s="26" customFormat="1" ht="56.25" customHeight="1" x14ac:dyDescent="0.2">
      <c r="A57" s="59" t="s">
        <v>0</v>
      </c>
      <c r="B57" s="59" t="s">
        <v>41</v>
      </c>
      <c r="C57" s="59" t="s">
        <v>42</v>
      </c>
      <c r="D57" s="85" t="s">
        <v>43</v>
      </c>
      <c r="E57" s="132"/>
      <c r="F57" s="86"/>
    </row>
    <row r="58" spans="1:9" s="2" customFormat="1" x14ac:dyDescent="0.25">
      <c r="A58" s="57">
        <v>1</v>
      </c>
      <c r="B58" s="57">
        <v>2</v>
      </c>
      <c r="C58" s="57">
        <v>3</v>
      </c>
      <c r="D58" s="87">
        <v>4</v>
      </c>
      <c r="E58" s="133"/>
      <c r="F58" s="128"/>
    </row>
    <row r="59" spans="1:9" x14ac:dyDescent="0.25">
      <c r="A59" s="57" t="s">
        <v>39</v>
      </c>
      <c r="B59" s="57" t="s">
        <v>39</v>
      </c>
      <c r="C59" s="57" t="s">
        <v>39</v>
      </c>
      <c r="D59" s="83" t="s">
        <v>39</v>
      </c>
      <c r="E59" s="84"/>
      <c r="F59" s="84"/>
    </row>
    <row r="61" spans="1:9" ht="69.75" customHeight="1" x14ac:dyDescent="0.25">
      <c r="A61" s="79" t="s">
        <v>44</v>
      </c>
      <c r="B61" s="80"/>
      <c r="C61" s="80"/>
      <c r="D61" s="80"/>
      <c r="E61" s="80"/>
      <c r="F61" s="80"/>
      <c r="G61" s="80"/>
      <c r="H61" s="80"/>
      <c r="I61" s="80"/>
    </row>
    <row r="63" spans="1:9" ht="78.75" x14ac:dyDescent="0.25">
      <c r="A63" s="54" t="s">
        <v>0</v>
      </c>
      <c r="B63" s="72" t="s">
        <v>45</v>
      </c>
      <c r="C63" s="73"/>
      <c r="D63" s="54" t="s">
        <v>46</v>
      </c>
      <c r="E63" s="54" t="s">
        <v>47</v>
      </c>
      <c r="F63" s="54" t="s">
        <v>48</v>
      </c>
      <c r="G63" s="54" t="s">
        <v>49</v>
      </c>
    </row>
    <row r="64" spans="1:9" x14ac:dyDescent="0.25">
      <c r="A64" s="54">
        <v>1</v>
      </c>
      <c r="B64" s="72">
        <v>2</v>
      </c>
      <c r="C64" s="73"/>
      <c r="D64" s="54">
        <v>3</v>
      </c>
      <c r="E64" s="54">
        <v>4</v>
      </c>
      <c r="F64" s="54">
        <v>5</v>
      </c>
      <c r="G64" s="54">
        <v>6</v>
      </c>
    </row>
    <row r="65" spans="1:9" ht="31.5" customHeight="1" x14ac:dyDescent="0.25">
      <c r="A65" s="11">
        <v>1</v>
      </c>
      <c r="B65" s="74" t="s">
        <v>50</v>
      </c>
      <c r="C65" s="75"/>
      <c r="D65" s="20">
        <v>0</v>
      </c>
      <c r="E65" s="20">
        <f>G33+H54</f>
        <v>668020.01</v>
      </c>
      <c r="F65" s="20">
        <v>624945.59</v>
      </c>
      <c r="G65" s="12">
        <f>E65-F65</f>
        <v>43074.420000000042</v>
      </c>
      <c r="I65" s="22"/>
    </row>
    <row r="66" spans="1:9" ht="32.25" customHeight="1" x14ac:dyDescent="0.25">
      <c r="A66" s="11">
        <v>2</v>
      </c>
      <c r="B66" s="74" t="s">
        <v>51</v>
      </c>
      <c r="C66" s="75"/>
      <c r="D66" s="20">
        <v>0</v>
      </c>
      <c r="E66" s="20" t="s">
        <v>39</v>
      </c>
      <c r="F66" s="20" t="s">
        <v>39</v>
      </c>
      <c r="G66" s="12" t="s">
        <v>39</v>
      </c>
    </row>
    <row r="67" spans="1:9" x14ac:dyDescent="0.25">
      <c r="A67" s="76" t="s">
        <v>38</v>
      </c>
      <c r="B67" s="77"/>
      <c r="C67" s="78"/>
      <c r="D67" s="20">
        <f>SUM(D65:D66)</f>
        <v>0</v>
      </c>
      <c r="E67" s="20">
        <f>SUM(E65:E66)</f>
        <v>668020.01</v>
      </c>
      <c r="F67" s="20">
        <f>SUM(F65:F66)</f>
        <v>624945.59</v>
      </c>
      <c r="G67" s="12">
        <f>SUM(G65:G66)</f>
        <v>43074.420000000042</v>
      </c>
    </row>
  </sheetData>
  <mergeCells count="71">
    <mergeCell ref="H50:I50"/>
    <mergeCell ref="B51:C51"/>
    <mergeCell ref="H51:I51"/>
    <mergeCell ref="A67:C67"/>
    <mergeCell ref="B47:C47"/>
    <mergeCell ref="H47:I47"/>
    <mergeCell ref="B48:C48"/>
    <mergeCell ref="H48:I48"/>
    <mergeCell ref="B49:C49"/>
    <mergeCell ref="H49:I49"/>
    <mergeCell ref="B50:C50"/>
    <mergeCell ref="D59:F59"/>
    <mergeCell ref="A61:I61"/>
    <mergeCell ref="B63:C63"/>
    <mergeCell ref="B64:C64"/>
    <mergeCell ref="B65:C65"/>
    <mergeCell ref="B66:C66"/>
    <mergeCell ref="A52:D52"/>
    <mergeCell ref="F52:G52"/>
    <mergeCell ref="H52:I52"/>
    <mergeCell ref="A55:I55"/>
    <mergeCell ref="D57:F57"/>
    <mergeCell ref="D58:F58"/>
    <mergeCell ref="B45:C45"/>
    <mergeCell ref="H45:I45"/>
    <mergeCell ref="B46:C46"/>
    <mergeCell ref="H46:I46"/>
    <mergeCell ref="B42:C42"/>
    <mergeCell ref="F42:G42"/>
    <mergeCell ref="H42:I42"/>
    <mergeCell ref="B43:C43"/>
    <mergeCell ref="H43:I43"/>
    <mergeCell ref="B44:C44"/>
    <mergeCell ref="H44:I44"/>
    <mergeCell ref="H41:I41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B28:C28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52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17" zoomScale="80" zoomScaleNormal="80" workbookViewId="0">
      <selection activeCell="E62" sqref="E62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368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3071.05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3071.05</v>
      </c>
      <c r="G24" s="14">
        <v>43114.96</v>
      </c>
      <c r="H24" s="13">
        <f>F24</f>
        <v>3071.05</v>
      </c>
      <c r="I24" s="14">
        <v>43114.96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3071.05</v>
      </c>
      <c r="G25" s="14">
        <v>110091.72</v>
      </c>
      <c r="H25" s="13">
        <f t="shared" ref="H25:H32" si="0">F25</f>
        <v>3071.05</v>
      </c>
      <c r="I25" s="14">
        <v>28088.23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3071.05</v>
      </c>
      <c r="G26" s="14">
        <v>12415.07</v>
      </c>
      <c r="H26" s="13">
        <f t="shared" si="0"/>
        <v>3071.05</v>
      </c>
      <c r="I26" s="14">
        <v>12415.07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3071.05</v>
      </c>
      <c r="G27" s="14">
        <v>49660.24</v>
      </c>
      <c r="H27" s="13">
        <f t="shared" si="0"/>
        <v>3071.05</v>
      </c>
      <c r="I27" s="14">
        <v>49660.24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3071.05</v>
      </c>
      <c r="G28" s="14">
        <v>140146.07</v>
      </c>
      <c r="H28" s="13">
        <f t="shared" si="0"/>
        <v>3071.05</v>
      </c>
      <c r="I28" s="14">
        <v>140146.07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3071.05</v>
      </c>
      <c r="G29" s="14">
        <v>30377.15</v>
      </c>
      <c r="H29" s="13">
        <f t="shared" si="0"/>
        <v>3071.05</v>
      </c>
      <c r="I29" s="14">
        <v>34857.519999999997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3071.05</v>
      </c>
      <c r="G30" s="14">
        <v>35601.39</v>
      </c>
      <c r="H30" s="13">
        <f t="shared" si="0"/>
        <v>3071.05</v>
      </c>
      <c r="I30" s="14">
        <v>20360.61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3071.05</v>
      </c>
      <c r="G31" s="14">
        <v>5224.28</v>
      </c>
      <c r="H31" s="13">
        <f t="shared" si="0"/>
        <v>3071.05</v>
      </c>
      <c r="I31" s="14">
        <v>1105.58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3071.05</v>
      </c>
      <c r="G32" s="12">
        <v>52595.040000000001</v>
      </c>
      <c r="H32" s="13">
        <f t="shared" si="0"/>
        <v>3071.05</v>
      </c>
      <c r="I32" s="14">
        <v>16460.93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479225.92000000004</v>
      </c>
      <c r="H33" s="10" t="s">
        <v>39</v>
      </c>
      <c r="I33" s="15">
        <f>SUM(I24:I32)</f>
        <v>346209.21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E46</f>
        <v>8262.51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369</v>
      </c>
      <c r="C43" s="86"/>
      <c r="D43" s="54" t="s">
        <v>67</v>
      </c>
      <c r="E43" s="12">
        <v>2145.81</v>
      </c>
      <c r="F43" s="57">
        <v>1</v>
      </c>
      <c r="G43" s="58" t="s">
        <v>77</v>
      </c>
      <c r="H43" s="87" t="s">
        <v>370</v>
      </c>
      <c r="I43" s="88"/>
    </row>
    <row r="44" spans="1:9" s="16" customFormat="1" ht="56.25" customHeight="1" x14ac:dyDescent="0.25">
      <c r="A44" s="57">
        <v>2</v>
      </c>
      <c r="B44" s="85" t="s">
        <v>310</v>
      </c>
      <c r="C44" s="86"/>
      <c r="D44" s="54" t="s">
        <v>67</v>
      </c>
      <c r="E44" s="12">
        <v>1811</v>
      </c>
      <c r="F44" s="57">
        <v>1</v>
      </c>
      <c r="G44" s="58" t="s">
        <v>77</v>
      </c>
      <c r="H44" s="87" t="s">
        <v>371</v>
      </c>
      <c r="I44" s="88"/>
    </row>
    <row r="45" spans="1:9" s="16" customFormat="1" ht="56.25" customHeight="1" x14ac:dyDescent="0.25">
      <c r="A45" s="57">
        <v>3</v>
      </c>
      <c r="B45" s="85" t="s">
        <v>372</v>
      </c>
      <c r="C45" s="86"/>
      <c r="D45" s="54" t="s">
        <v>67</v>
      </c>
      <c r="E45" s="12">
        <v>4305.7</v>
      </c>
      <c r="F45" s="57">
        <v>1</v>
      </c>
      <c r="G45" s="58" t="s">
        <v>77</v>
      </c>
      <c r="H45" s="87" t="s">
        <v>373</v>
      </c>
      <c r="I45" s="88"/>
    </row>
    <row r="46" spans="1:9" ht="34.5" customHeight="1" x14ac:dyDescent="0.25">
      <c r="A46" s="134" t="s">
        <v>38</v>
      </c>
      <c r="B46" s="135"/>
      <c r="C46" s="135"/>
      <c r="D46" s="136"/>
      <c r="E46" s="12">
        <f>SUM(E43:E45)</f>
        <v>8262.51</v>
      </c>
      <c r="F46" s="72" t="s">
        <v>39</v>
      </c>
      <c r="G46" s="129"/>
      <c r="H46" s="137" t="s">
        <v>52</v>
      </c>
      <c r="I46" s="138"/>
    </row>
    <row r="48" spans="1:9" x14ac:dyDescent="0.25">
      <c r="A48" s="3" t="s">
        <v>40</v>
      </c>
      <c r="H48" s="19">
        <v>157145.9</v>
      </c>
      <c r="I48" s="3" t="s">
        <v>28</v>
      </c>
    </row>
    <row r="49" spans="1:9" ht="36.75" customHeight="1" x14ac:dyDescent="0.25">
      <c r="A49" s="79" t="s">
        <v>37</v>
      </c>
      <c r="B49" s="79"/>
      <c r="C49" s="79"/>
      <c r="D49" s="79"/>
      <c r="E49" s="79"/>
      <c r="F49" s="79"/>
      <c r="G49" s="79"/>
      <c r="H49" s="79"/>
      <c r="I49" s="79"/>
    </row>
    <row r="51" spans="1:9" s="26" customFormat="1" ht="56.25" customHeight="1" x14ac:dyDescent="0.2">
      <c r="A51" s="59" t="s">
        <v>0</v>
      </c>
      <c r="B51" s="59" t="s">
        <v>41</v>
      </c>
      <c r="C51" s="59" t="s">
        <v>42</v>
      </c>
      <c r="D51" s="85" t="s">
        <v>43</v>
      </c>
      <c r="E51" s="132"/>
      <c r="F51" s="86"/>
    </row>
    <row r="52" spans="1:9" s="2" customFormat="1" x14ac:dyDescent="0.25">
      <c r="A52" s="57">
        <v>1</v>
      </c>
      <c r="B52" s="57">
        <v>2</v>
      </c>
      <c r="C52" s="57">
        <v>3</v>
      </c>
      <c r="D52" s="87">
        <v>4</v>
      </c>
      <c r="E52" s="133"/>
      <c r="F52" s="128"/>
    </row>
    <row r="53" spans="1:9" x14ac:dyDescent="0.25">
      <c r="A53" s="57" t="s">
        <v>39</v>
      </c>
      <c r="B53" s="57" t="s">
        <v>39</v>
      </c>
      <c r="C53" s="57" t="s">
        <v>39</v>
      </c>
      <c r="D53" s="83" t="s">
        <v>39</v>
      </c>
      <c r="E53" s="84"/>
      <c r="F53" s="84"/>
    </row>
    <row r="55" spans="1:9" ht="69.75" customHeight="1" x14ac:dyDescent="0.25">
      <c r="A55" s="79" t="s">
        <v>44</v>
      </c>
      <c r="B55" s="80"/>
      <c r="C55" s="80"/>
      <c r="D55" s="80"/>
      <c r="E55" s="80"/>
      <c r="F55" s="80"/>
      <c r="G55" s="80"/>
      <c r="H55" s="80"/>
      <c r="I55" s="80"/>
    </row>
    <row r="57" spans="1:9" ht="78.75" x14ac:dyDescent="0.25">
      <c r="A57" s="54" t="s">
        <v>0</v>
      </c>
      <c r="B57" s="72" t="s">
        <v>45</v>
      </c>
      <c r="C57" s="73"/>
      <c r="D57" s="54" t="s">
        <v>46</v>
      </c>
      <c r="E57" s="54" t="s">
        <v>47</v>
      </c>
      <c r="F57" s="54" t="s">
        <v>48</v>
      </c>
      <c r="G57" s="54" t="s">
        <v>49</v>
      </c>
    </row>
    <row r="58" spans="1:9" x14ac:dyDescent="0.25">
      <c r="A58" s="54">
        <v>1</v>
      </c>
      <c r="B58" s="72">
        <v>2</v>
      </c>
      <c r="C58" s="73"/>
      <c r="D58" s="54">
        <v>3</v>
      </c>
      <c r="E58" s="54">
        <v>4</v>
      </c>
      <c r="F58" s="54">
        <v>5</v>
      </c>
      <c r="G58" s="54">
        <v>6</v>
      </c>
    </row>
    <row r="59" spans="1:9" ht="31.5" customHeight="1" x14ac:dyDescent="0.25">
      <c r="A59" s="11">
        <v>1</v>
      </c>
      <c r="B59" s="74" t="s">
        <v>50</v>
      </c>
      <c r="C59" s="75"/>
      <c r="D59" s="20">
        <v>0</v>
      </c>
      <c r="E59" s="20">
        <f>G33+H48</f>
        <v>636371.82000000007</v>
      </c>
      <c r="F59" s="20">
        <v>567025.43000000005</v>
      </c>
      <c r="G59" s="12">
        <f>E59-F59</f>
        <v>69346.390000000014</v>
      </c>
      <c r="I59" s="22"/>
    </row>
    <row r="60" spans="1:9" ht="32.25" customHeight="1" x14ac:dyDescent="0.25">
      <c r="A60" s="11">
        <v>2</v>
      </c>
      <c r="B60" s="74" t="s">
        <v>51</v>
      </c>
      <c r="C60" s="75"/>
      <c r="D60" s="20">
        <v>0</v>
      </c>
      <c r="E60" s="20" t="s">
        <v>39</v>
      </c>
      <c r="F60" s="20" t="s">
        <v>39</v>
      </c>
      <c r="G60" s="12" t="s">
        <v>39</v>
      </c>
    </row>
    <row r="61" spans="1:9" x14ac:dyDescent="0.25">
      <c r="A61" s="76" t="s">
        <v>38</v>
      </c>
      <c r="B61" s="77"/>
      <c r="C61" s="78"/>
      <c r="D61" s="20">
        <f>SUM(D59:D60)</f>
        <v>0</v>
      </c>
      <c r="E61" s="20">
        <f>SUM(E59:E60)</f>
        <v>636371.82000000007</v>
      </c>
      <c r="F61" s="20">
        <f>SUM(F59:F60)</f>
        <v>567025.43000000005</v>
      </c>
      <c r="G61" s="12">
        <f>SUM(G59:G60)</f>
        <v>69346.390000000014</v>
      </c>
    </row>
  </sheetData>
  <mergeCells count="59">
    <mergeCell ref="B59:C59"/>
    <mergeCell ref="B60:C60"/>
    <mergeCell ref="A61:C61"/>
    <mergeCell ref="D51:F51"/>
    <mergeCell ref="D52:F52"/>
    <mergeCell ref="D53:F53"/>
    <mergeCell ref="A55:I55"/>
    <mergeCell ref="B57:C57"/>
    <mergeCell ref="B58:C58"/>
    <mergeCell ref="A46:D46"/>
    <mergeCell ref="F46:G46"/>
    <mergeCell ref="H46:I46"/>
    <mergeCell ref="A49:I49"/>
    <mergeCell ref="B45:C45"/>
    <mergeCell ref="H45:I45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6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opLeftCell="A13" zoomScale="80" zoomScaleNormal="80" workbookViewId="0">
      <selection activeCell="E64" sqref="E64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374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1335.42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1335.42</v>
      </c>
      <c r="G24" s="14">
        <v>18748.32</v>
      </c>
      <c r="H24" s="13">
        <f>F24</f>
        <v>1335.42</v>
      </c>
      <c r="I24" s="14">
        <v>18748.32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1335.42</v>
      </c>
      <c r="G25" s="14">
        <v>47872.7</v>
      </c>
      <c r="H25" s="13">
        <f t="shared" ref="H25:H32" si="0">F25</f>
        <v>1335.42</v>
      </c>
      <c r="I25" s="14">
        <v>46490.68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1335.42</v>
      </c>
      <c r="G26" s="14">
        <v>5398.59</v>
      </c>
      <c r="H26" s="13">
        <f t="shared" si="0"/>
        <v>1335.42</v>
      </c>
      <c r="I26" s="14">
        <v>5398.59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1335.42</v>
      </c>
      <c r="G27" s="14">
        <v>21594.41</v>
      </c>
      <c r="H27" s="13">
        <f t="shared" si="0"/>
        <v>1335.42</v>
      </c>
      <c r="I27" s="14">
        <v>21594.41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1335.42</v>
      </c>
      <c r="G28" s="14">
        <v>60941.62</v>
      </c>
      <c r="H28" s="13">
        <f t="shared" si="0"/>
        <v>1335.42</v>
      </c>
      <c r="I28" s="14">
        <v>60941.62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1335.42</v>
      </c>
      <c r="G29" s="14">
        <v>13209.36</v>
      </c>
      <c r="H29" s="13">
        <f t="shared" si="0"/>
        <v>1335.42</v>
      </c>
      <c r="I29" s="14">
        <v>7020.8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1335.42</v>
      </c>
      <c r="G30" s="14">
        <v>15481.08</v>
      </c>
      <c r="H30" s="13">
        <f t="shared" si="0"/>
        <v>1335.42</v>
      </c>
      <c r="I30" s="14">
        <v>20019.48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1335.42</v>
      </c>
      <c r="G31" s="14">
        <v>2271.75</v>
      </c>
      <c r="H31" s="13">
        <f t="shared" si="0"/>
        <v>1335.42</v>
      </c>
      <c r="I31" s="14">
        <v>480.42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1335.42</v>
      </c>
      <c r="G32" s="12">
        <v>22870.720000000001</v>
      </c>
      <c r="H32" s="13">
        <f t="shared" si="0"/>
        <v>1335.42</v>
      </c>
      <c r="I32" s="14">
        <v>8065.46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208388.55</v>
      </c>
      <c r="H33" s="10" t="s">
        <v>39</v>
      </c>
      <c r="I33" s="15">
        <f>SUM(I24:I32)</f>
        <v>188759.78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E48</f>
        <v>6917.6100000000006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375</v>
      </c>
      <c r="C43" s="86"/>
      <c r="D43" s="54" t="s">
        <v>67</v>
      </c>
      <c r="E43" s="12">
        <v>2075.96</v>
      </c>
      <c r="F43" s="57">
        <v>1</v>
      </c>
      <c r="G43" s="58" t="s">
        <v>77</v>
      </c>
      <c r="H43" s="87" t="s">
        <v>376</v>
      </c>
      <c r="I43" s="88"/>
    </row>
    <row r="44" spans="1:9" s="16" customFormat="1" ht="56.25" customHeight="1" x14ac:dyDescent="0.25">
      <c r="A44" s="57">
        <v>2</v>
      </c>
      <c r="B44" s="85" t="s">
        <v>377</v>
      </c>
      <c r="C44" s="86"/>
      <c r="D44" s="54" t="s">
        <v>67</v>
      </c>
      <c r="E44" s="12">
        <v>2314.62</v>
      </c>
      <c r="F44" s="57">
        <v>1</v>
      </c>
      <c r="G44" s="58" t="s">
        <v>77</v>
      </c>
      <c r="H44" s="87" t="s">
        <v>378</v>
      </c>
      <c r="I44" s="88"/>
    </row>
    <row r="45" spans="1:9" s="16" customFormat="1" ht="56.25" customHeight="1" x14ac:dyDescent="0.25">
      <c r="A45" s="57">
        <v>3</v>
      </c>
      <c r="B45" s="85" t="s">
        <v>379</v>
      </c>
      <c r="C45" s="86"/>
      <c r="D45" s="54" t="s">
        <v>67</v>
      </c>
      <c r="E45" s="12">
        <v>2527.0300000000002</v>
      </c>
      <c r="F45" s="57">
        <v>1</v>
      </c>
      <c r="G45" s="58" t="s">
        <v>77</v>
      </c>
      <c r="H45" s="87" t="s">
        <v>380</v>
      </c>
      <c r="I45" s="88"/>
    </row>
    <row r="46" spans="1:9" s="16" customFormat="1" ht="56.25" customHeight="1" x14ac:dyDescent="0.25">
      <c r="A46" s="57">
        <v>4</v>
      </c>
      <c r="B46" s="85" t="s">
        <v>430</v>
      </c>
      <c r="C46" s="86"/>
      <c r="D46" s="54" t="s">
        <v>67</v>
      </c>
      <c r="E46" s="12">
        <v>2039.28</v>
      </c>
      <c r="F46" s="57">
        <v>1</v>
      </c>
      <c r="G46" s="58" t="s">
        <v>77</v>
      </c>
      <c r="H46" s="87" t="s">
        <v>381</v>
      </c>
      <c r="I46" s="88"/>
    </row>
    <row r="47" spans="1:9" s="16" customFormat="1" ht="56.25" customHeight="1" x14ac:dyDescent="0.25">
      <c r="A47" s="57">
        <v>5</v>
      </c>
      <c r="B47" s="85" t="s">
        <v>382</v>
      </c>
      <c r="C47" s="86"/>
      <c r="D47" s="54" t="s">
        <v>67</v>
      </c>
      <c r="E47" s="12">
        <v>29926.68</v>
      </c>
      <c r="F47" s="57">
        <v>11.835978000000001</v>
      </c>
      <c r="G47" s="58" t="s">
        <v>24</v>
      </c>
      <c r="H47" s="87" t="s">
        <v>383</v>
      </c>
      <c r="I47" s="88"/>
    </row>
    <row r="48" spans="1:9" ht="34.5" customHeight="1" x14ac:dyDescent="0.25">
      <c r="A48" s="134" t="s">
        <v>38</v>
      </c>
      <c r="B48" s="135"/>
      <c r="C48" s="135"/>
      <c r="D48" s="136"/>
      <c r="E48" s="12">
        <f>SUM(E43:E45)</f>
        <v>6917.6100000000006</v>
      </c>
      <c r="F48" s="72" t="s">
        <v>39</v>
      </c>
      <c r="G48" s="129"/>
      <c r="H48" s="137" t="s">
        <v>52</v>
      </c>
      <c r="I48" s="138"/>
    </row>
    <row r="50" spans="1:9" x14ac:dyDescent="0.25">
      <c r="A50" s="3" t="s">
        <v>40</v>
      </c>
      <c r="H50" s="19">
        <v>68331.62</v>
      </c>
      <c r="I50" s="3" t="s">
        <v>28</v>
      </c>
    </row>
    <row r="51" spans="1:9" ht="36.75" customHeight="1" x14ac:dyDescent="0.25">
      <c r="A51" s="79" t="s">
        <v>37</v>
      </c>
      <c r="B51" s="79"/>
      <c r="C51" s="79"/>
      <c r="D51" s="79"/>
      <c r="E51" s="79"/>
      <c r="F51" s="79"/>
      <c r="G51" s="79"/>
      <c r="H51" s="79"/>
      <c r="I51" s="79"/>
    </row>
    <row r="53" spans="1:9" s="26" customFormat="1" ht="56.25" customHeight="1" x14ac:dyDescent="0.2">
      <c r="A53" s="59" t="s">
        <v>0</v>
      </c>
      <c r="B53" s="59" t="s">
        <v>41</v>
      </c>
      <c r="C53" s="59" t="s">
        <v>42</v>
      </c>
      <c r="D53" s="85" t="s">
        <v>43</v>
      </c>
      <c r="E53" s="132"/>
      <c r="F53" s="86"/>
    </row>
    <row r="54" spans="1:9" s="2" customFormat="1" x14ac:dyDescent="0.25">
      <c r="A54" s="57">
        <v>1</v>
      </c>
      <c r="B54" s="57">
        <v>2</v>
      </c>
      <c r="C54" s="57">
        <v>3</v>
      </c>
      <c r="D54" s="87">
        <v>4</v>
      </c>
      <c r="E54" s="133"/>
      <c r="F54" s="128"/>
    </row>
    <row r="55" spans="1:9" x14ac:dyDescent="0.25">
      <c r="A55" s="57" t="s">
        <v>39</v>
      </c>
      <c r="B55" s="57" t="s">
        <v>39</v>
      </c>
      <c r="C55" s="57" t="s">
        <v>39</v>
      </c>
      <c r="D55" s="83" t="s">
        <v>39</v>
      </c>
      <c r="E55" s="84"/>
      <c r="F55" s="84"/>
    </row>
    <row r="57" spans="1:9" ht="69.75" customHeight="1" x14ac:dyDescent="0.25">
      <c r="A57" s="79" t="s">
        <v>44</v>
      </c>
      <c r="B57" s="80"/>
      <c r="C57" s="80"/>
      <c r="D57" s="80"/>
      <c r="E57" s="80"/>
      <c r="F57" s="80"/>
      <c r="G57" s="80"/>
      <c r="H57" s="80"/>
      <c r="I57" s="80"/>
    </row>
    <row r="59" spans="1:9" ht="78.75" x14ac:dyDescent="0.25">
      <c r="A59" s="54" t="s">
        <v>0</v>
      </c>
      <c r="B59" s="72" t="s">
        <v>45</v>
      </c>
      <c r="C59" s="73"/>
      <c r="D59" s="54" t="s">
        <v>46</v>
      </c>
      <c r="E59" s="54" t="s">
        <v>47</v>
      </c>
      <c r="F59" s="54" t="s">
        <v>48</v>
      </c>
      <c r="G59" s="54" t="s">
        <v>49</v>
      </c>
    </row>
    <row r="60" spans="1:9" x14ac:dyDescent="0.25">
      <c r="A60" s="54">
        <v>1</v>
      </c>
      <c r="B60" s="72">
        <v>2</v>
      </c>
      <c r="C60" s="73"/>
      <c r="D60" s="54">
        <v>3</v>
      </c>
      <c r="E60" s="54">
        <v>4</v>
      </c>
      <c r="F60" s="54">
        <v>5</v>
      </c>
      <c r="G60" s="54">
        <v>6</v>
      </c>
    </row>
    <row r="61" spans="1:9" ht="31.5" customHeight="1" x14ac:dyDescent="0.25">
      <c r="A61" s="11">
        <v>1</v>
      </c>
      <c r="B61" s="74" t="s">
        <v>50</v>
      </c>
      <c r="C61" s="75"/>
      <c r="D61" s="20">
        <v>0</v>
      </c>
      <c r="E61" s="20">
        <f>G33+H50</f>
        <v>276720.17</v>
      </c>
      <c r="F61" s="20">
        <v>233374.19</v>
      </c>
      <c r="G61" s="12">
        <f>E61-F61</f>
        <v>43345.979999999981</v>
      </c>
      <c r="I61" s="22"/>
    </row>
    <row r="62" spans="1:9" ht="32.25" customHeight="1" x14ac:dyDescent="0.25">
      <c r="A62" s="11">
        <v>2</v>
      </c>
      <c r="B62" s="74" t="s">
        <v>51</v>
      </c>
      <c r="C62" s="75"/>
      <c r="D62" s="20">
        <v>0</v>
      </c>
      <c r="E62" s="20" t="s">
        <v>39</v>
      </c>
      <c r="F62" s="20" t="s">
        <v>39</v>
      </c>
      <c r="G62" s="12" t="s">
        <v>39</v>
      </c>
    </row>
    <row r="63" spans="1:9" x14ac:dyDescent="0.25">
      <c r="A63" s="76" t="s">
        <v>38</v>
      </c>
      <c r="B63" s="77"/>
      <c r="C63" s="78"/>
      <c r="D63" s="20">
        <f>SUM(D61:D62)</f>
        <v>0</v>
      </c>
      <c r="E63" s="20">
        <f>SUM(E61:E62)</f>
        <v>276720.17</v>
      </c>
      <c r="F63" s="20">
        <f>SUM(F61:F62)</f>
        <v>233374.19</v>
      </c>
      <c r="G63" s="12">
        <f>SUM(G61:G62)</f>
        <v>43345.979999999981</v>
      </c>
    </row>
  </sheetData>
  <mergeCells count="63">
    <mergeCell ref="B61:C61"/>
    <mergeCell ref="B62:C62"/>
    <mergeCell ref="A63:C63"/>
    <mergeCell ref="B46:C46"/>
    <mergeCell ref="H46:I46"/>
    <mergeCell ref="B47:C47"/>
    <mergeCell ref="H47:I47"/>
    <mergeCell ref="D53:F53"/>
    <mergeCell ref="D54:F54"/>
    <mergeCell ref="D55:F55"/>
    <mergeCell ref="A57:I57"/>
    <mergeCell ref="B59:C59"/>
    <mergeCell ref="B60:C60"/>
    <mergeCell ref="A51:I51"/>
    <mergeCell ref="B45:C45"/>
    <mergeCell ref="H45:I45"/>
    <mergeCell ref="A48:D48"/>
    <mergeCell ref="F48:G48"/>
    <mergeCell ref="H48:I48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8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opLeftCell="A16" zoomScale="80" zoomScaleNormal="80" workbookViewId="0">
      <selection activeCell="B44" sqref="B44:C44"/>
    </sheetView>
  </sheetViews>
  <sheetFormatPr defaultRowHeight="15.75" x14ac:dyDescent="0.25"/>
  <cols>
    <col min="1" max="1" width="9.140625" style="3"/>
    <col min="2" max="2" width="30.85546875" style="3" customWidth="1"/>
    <col min="3" max="3" width="29.4257812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70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18">
        <v>3284.54</v>
      </c>
      <c r="I17" s="34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x14ac:dyDescent="0.25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ht="51" x14ac:dyDescent="0.25">
      <c r="A22" s="122"/>
      <c r="B22" s="126"/>
      <c r="C22" s="127"/>
      <c r="D22" s="122"/>
      <c r="E22" s="122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7">
        <v>2</v>
      </c>
      <c r="C23" s="88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3" customHeight="1" x14ac:dyDescent="0.25">
      <c r="A24" s="31">
        <v>1</v>
      </c>
      <c r="B24" s="102" t="s">
        <v>53</v>
      </c>
      <c r="C24" s="103"/>
      <c r="D24" s="31" t="s">
        <v>24</v>
      </c>
      <c r="E24" s="31">
        <v>1.32</v>
      </c>
      <c r="F24" s="12">
        <f>H17</f>
        <v>3284.54</v>
      </c>
      <c r="G24" s="14">
        <v>46112.26</v>
      </c>
      <c r="H24" s="13">
        <f t="shared" ref="H24:H32" si="0">F24</f>
        <v>3284.54</v>
      </c>
      <c r="I24" s="14">
        <v>46112.26</v>
      </c>
    </row>
    <row r="25" spans="1:9" s="2" customFormat="1" ht="19.5" customHeight="1" x14ac:dyDescent="0.25">
      <c r="A25" s="31">
        <v>2</v>
      </c>
      <c r="B25" s="102" t="s">
        <v>54</v>
      </c>
      <c r="C25" s="123"/>
      <c r="D25" s="31" t="s">
        <v>24</v>
      </c>
      <c r="E25" s="31">
        <v>3.37</v>
      </c>
      <c r="F25" s="12">
        <f>H17</f>
        <v>3284.54</v>
      </c>
      <c r="G25" s="14">
        <v>117745.12</v>
      </c>
      <c r="H25" s="13">
        <f t="shared" si="0"/>
        <v>3284.54</v>
      </c>
      <c r="I25" s="14">
        <v>51870.22</v>
      </c>
    </row>
    <row r="26" spans="1:9" s="2" customFormat="1" ht="18.75" customHeight="1" x14ac:dyDescent="0.25">
      <c r="A26" s="31">
        <v>3</v>
      </c>
      <c r="B26" s="102" t="s">
        <v>61</v>
      </c>
      <c r="C26" s="123"/>
      <c r="D26" s="31" t="s">
        <v>24</v>
      </c>
      <c r="E26" s="31">
        <v>0.38</v>
      </c>
      <c r="F26" s="12">
        <f>H17</f>
        <v>3284.54</v>
      </c>
      <c r="G26" s="14">
        <v>13278.16</v>
      </c>
      <c r="H26" s="13">
        <f t="shared" si="0"/>
        <v>3284.54</v>
      </c>
      <c r="I26" s="14">
        <v>13278.16</v>
      </c>
    </row>
    <row r="27" spans="1:9" s="2" customFormat="1" x14ac:dyDescent="0.25">
      <c r="A27" s="31">
        <v>4</v>
      </c>
      <c r="B27" s="102" t="s">
        <v>55</v>
      </c>
      <c r="C27" s="103"/>
      <c r="D27" s="31" t="s">
        <v>24</v>
      </c>
      <c r="E27" s="31">
        <v>1.52</v>
      </c>
      <c r="F27" s="12">
        <f>H17</f>
        <v>3284.54</v>
      </c>
      <c r="G27" s="14">
        <v>53112.52</v>
      </c>
      <c r="H27" s="13">
        <f t="shared" si="0"/>
        <v>3284.54</v>
      </c>
      <c r="I27" s="14">
        <v>53112.52</v>
      </c>
    </row>
    <row r="28" spans="1:9" s="2" customFormat="1" x14ac:dyDescent="0.25">
      <c r="A28" s="31">
        <v>5</v>
      </c>
      <c r="B28" s="102" t="s">
        <v>56</v>
      </c>
      <c r="C28" s="103"/>
      <c r="D28" s="31" t="s">
        <v>24</v>
      </c>
      <c r="E28" s="31">
        <v>4.29</v>
      </c>
      <c r="F28" s="12">
        <f>H17</f>
        <v>3284.54</v>
      </c>
      <c r="G28" s="14">
        <v>149888.79999999999</v>
      </c>
      <c r="H28" s="13">
        <f t="shared" si="0"/>
        <v>3284.54</v>
      </c>
      <c r="I28" s="14">
        <v>153401.09</v>
      </c>
    </row>
    <row r="29" spans="1:9" s="2" customFormat="1" ht="27.75" customHeight="1" x14ac:dyDescent="0.25">
      <c r="A29" s="31">
        <v>6</v>
      </c>
      <c r="B29" s="102" t="s">
        <v>57</v>
      </c>
      <c r="C29" s="103"/>
      <c r="D29" s="31" t="s">
        <v>24</v>
      </c>
      <c r="E29" s="31">
        <v>0.93</v>
      </c>
      <c r="F29" s="12">
        <f>H17</f>
        <v>3284.54</v>
      </c>
      <c r="G29" s="14">
        <v>32488.92</v>
      </c>
      <c r="H29" s="13">
        <f t="shared" si="0"/>
        <v>3284.54</v>
      </c>
      <c r="I29" s="14">
        <v>47174.5</v>
      </c>
    </row>
    <row r="30" spans="1:9" s="2" customFormat="1" ht="18.75" customHeight="1" x14ac:dyDescent="0.25">
      <c r="A30" s="31">
        <v>7</v>
      </c>
      <c r="B30" s="102" t="s">
        <v>58</v>
      </c>
      <c r="C30" s="103"/>
      <c r="D30" s="31" t="s">
        <v>24</v>
      </c>
      <c r="E30" s="31">
        <v>1.0900000000000001</v>
      </c>
      <c r="F30" s="12">
        <f>H17</f>
        <v>3284.54</v>
      </c>
      <c r="G30" s="14">
        <v>38076.339999999997</v>
      </c>
      <c r="H30" s="13">
        <f t="shared" si="0"/>
        <v>3284.54</v>
      </c>
      <c r="I30" s="14">
        <v>122842.64</v>
      </c>
    </row>
    <row r="31" spans="1:9" s="2" customFormat="1" x14ac:dyDescent="0.25">
      <c r="A31" s="31">
        <v>8</v>
      </c>
      <c r="B31" s="102" t="s">
        <v>59</v>
      </c>
      <c r="C31" s="103"/>
      <c r="D31" s="31" t="s">
        <v>24</v>
      </c>
      <c r="E31" s="31">
        <v>0.16</v>
      </c>
      <c r="F31" s="12">
        <f>H17</f>
        <v>3284.54</v>
      </c>
      <c r="G31" s="14">
        <v>5587.43</v>
      </c>
      <c r="H31" s="13">
        <f t="shared" si="0"/>
        <v>3284.54</v>
      </c>
      <c r="I31" s="14"/>
    </row>
    <row r="32" spans="1:9" s="2" customFormat="1" ht="17.25" customHeight="1" x14ac:dyDescent="0.25">
      <c r="A32" s="31">
        <v>9</v>
      </c>
      <c r="B32" s="102" t="s">
        <v>60</v>
      </c>
      <c r="C32" s="103"/>
      <c r="D32" s="31" t="s">
        <v>24</v>
      </c>
      <c r="E32" s="31">
        <v>1.61</v>
      </c>
      <c r="F32" s="12">
        <f>H17</f>
        <v>3284.54</v>
      </c>
      <c r="G32" s="12">
        <v>56251.39</v>
      </c>
      <c r="H32" s="13">
        <f t="shared" si="0"/>
        <v>3284.54</v>
      </c>
      <c r="I32" s="14">
        <v>6904.4</v>
      </c>
    </row>
    <row r="33" spans="1:9" s="35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512540.94</v>
      </c>
      <c r="H33" s="10" t="s">
        <v>39</v>
      </c>
      <c r="I33" s="15">
        <f>SUM(I24:I32)</f>
        <v>494695.79000000004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E52</f>
        <v>112936.64000000001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16" customFormat="1" ht="77.25" customHeight="1" x14ac:dyDescent="0.25">
      <c r="A41" s="33" t="s">
        <v>0</v>
      </c>
      <c r="B41" s="85" t="s">
        <v>32</v>
      </c>
      <c r="C41" s="86"/>
      <c r="D41" s="33" t="s">
        <v>33</v>
      </c>
      <c r="E41" s="33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2.5" customHeight="1" x14ac:dyDescent="0.25">
      <c r="A43" s="7">
        <v>1</v>
      </c>
      <c r="B43" s="85" t="s">
        <v>71</v>
      </c>
      <c r="C43" s="86"/>
      <c r="D43" s="29" t="s">
        <v>67</v>
      </c>
      <c r="E43" s="12">
        <v>18648.5</v>
      </c>
      <c r="F43" s="31">
        <v>6.9450000000000003</v>
      </c>
      <c r="G43" s="32" t="s">
        <v>68</v>
      </c>
      <c r="H43" s="87" t="s">
        <v>72</v>
      </c>
      <c r="I43" s="88"/>
    </row>
    <row r="44" spans="1:9" s="16" customFormat="1" ht="42.75" customHeight="1" x14ac:dyDescent="0.25">
      <c r="A44" s="7">
        <v>2</v>
      </c>
      <c r="B44" s="85" t="s">
        <v>73</v>
      </c>
      <c r="C44" s="86"/>
      <c r="D44" s="29" t="s">
        <v>67</v>
      </c>
      <c r="E44" s="12">
        <v>5278</v>
      </c>
      <c r="F44" s="31">
        <v>2</v>
      </c>
      <c r="G44" s="32" t="s">
        <v>68</v>
      </c>
      <c r="H44" s="87" t="s">
        <v>74</v>
      </c>
      <c r="I44" s="88"/>
    </row>
    <row r="45" spans="1:9" s="16" customFormat="1" ht="45" customHeight="1" x14ac:dyDescent="0.25">
      <c r="A45" s="7">
        <v>3</v>
      </c>
      <c r="B45" s="85" t="s">
        <v>73</v>
      </c>
      <c r="C45" s="86"/>
      <c r="D45" s="29" t="s">
        <v>67</v>
      </c>
      <c r="E45" s="12">
        <v>5647</v>
      </c>
      <c r="F45" s="31">
        <v>2</v>
      </c>
      <c r="G45" s="32" t="s">
        <v>68</v>
      </c>
      <c r="H45" s="87" t="s">
        <v>75</v>
      </c>
      <c r="I45" s="88"/>
    </row>
    <row r="46" spans="1:9" s="16" customFormat="1" ht="45" customHeight="1" x14ac:dyDescent="0.25">
      <c r="A46" s="7">
        <v>4</v>
      </c>
      <c r="B46" s="85" t="s">
        <v>87</v>
      </c>
      <c r="C46" s="86"/>
      <c r="D46" s="29" t="s">
        <v>67</v>
      </c>
      <c r="E46" s="12">
        <v>14749.27</v>
      </c>
      <c r="F46" s="31">
        <v>1</v>
      </c>
      <c r="G46" s="32" t="s">
        <v>77</v>
      </c>
      <c r="H46" s="87" t="s">
        <v>88</v>
      </c>
      <c r="I46" s="88"/>
    </row>
    <row r="47" spans="1:9" s="16" customFormat="1" ht="45" customHeight="1" x14ac:dyDescent="0.25">
      <c r="A47" s="7">
        <v>5</v>
      </c>
      <c r="B47" s="85" t="s">
        <v>89</v>
      </c>
      <c r="C47" s="86"/>
      <c r="D47" s="29" t="s">
        <v>67</v>
      </c>
      <c r="E47" s="12">
        <v>12368.48</v>
      </c>
      <c r="F47" s="31">
        <v>1</v>
      </c>
      <c r="G47" s="32" t="s">
        <v>77</v>
      </c>
      <c r="H47" s="87" t="s">
        <v>91</v>
      </c>
      <c r="I47" s="88"/>
    </row>
    <row r="48" spans="1:9" s="16" customFormat="1" ht="45" customHeight="1" x14ac:dyDescent="0.25">
      <c r="A48" s="7">
        <v>6</v>
      </c>
      <c r="B48" s="85" t="s">
        <v>90</v>
      </c>
      <c r="C48" s="86"/>
      <c r="D48" s="29" t="s">
        <v>67</v>
      </c>
      <c r="E48" s="12">
        <v>17969.16</v>
      </c>
      <c r="F48" s="31">
        <v>1</v>
      </c>
      <c r="G48" s="32" t="s">
        <v>77</v>
      </c>
      <c r="H48" s="87" t="s">
        <v>92</v>
      </c>
      <c r="I48" s="88"/>
    </row>
    <row r="49" spans="1:9" s="16" customFormat="1" ht="45" customHeight="1" x14ac:dyDescent="0.25">
      <c r="A49" s="7">
        <v>7</v>
      </c>
      <c r="B49" s="85" t="s">
        <v>93</v>
      </c>
      <c r="C49" s="86"/>
      <c r="D49" s="29" t="s">
        <v>67</v>
      </c>
      <c r="E49" s="12">
        <v>15129.85</v>
      </c>
      <c r="F49" s="31">
        <v>1</v>
      </c>
      <c r="G49" s="32" t="s">
        <v>77</v>
      </c>
      <c r="H49" s="87" t="s">
        <v>94</v>
      </c>
      <c r="I49" s="88"/>
    </row>
    <row r="50" spans="1:9" s="16" customFormat="1" ht="45" customHeight="1" x14ac:dyDescent="0.25">
      <c r="A50" s="7">
        <v>8</v>
      </c>
      <c r="B50" s="85" t="s">
        <v>95</v>
      </c>
      <c r="C50" s="86"/>
      <c r="D50" s="29" t="s">
        <v>67</v>
      </c>
      <c r="E50" s="12">
        <v>15902.38</v>
      </c>
      <c r="F50" s="31">
        <v>1</v>
      </c>
      <c r="G50" s="32" t="s">
        <v>77</v>
      </c>
      <c r="H50" s="87" t="s">
        <v>96</v>
      </c>
      <c r="I50" s="88"/>
    </row>
    <row r="51" spans="1:9" s="16" customFormat="1" ht="45" customHeight="1" x14ac:dyDescent="0.25">
      <c r="A51" s="7">
        <v>9</v>
      </c>
      <c r="B51" s="85" t="s">
        <v>97</v>
      </c>
      <c r="C51" s="86"/>
      <c r="D51" s="29" t="s">
        <v>67</v>
      </c>
      <c r="E51" s="12">
        <v>7244</v>
      </c>
      <c r="F51" s="31">
        <v>1</v>
      </c>
      <c r="G51" s="32" t="s">
        <v>77</v>
      </c>
      <c r="H51" s="87" t="s">
        <v>98</v>
      </c>
      <c r="I51" s="88"/>
    </row>
    <row r="52" spans="1:9" ht="34.5" customHeight="1" x14ac:dyDescent="0.25">
      <c r="A52" s="87" t="s">
        <v>38</v>
      </c>
      <c r="B52" s="119"/>
      <c r="C52" s="119"/>
      <c r="D52" s="88"/>
      <c r="E52" s="12">
        <f>SUM(E43:E51)</f>
        <v>112936.64000000001</v>
      </c>
      <c r="F52" s="92" t="s">
        <v>39</v>
      </c>
      <c r="G52" s="96"/>
      <c r="H52" s="120" t="s">
        <v>52</v>
      </c>
      <c r="I52" s="121"/>
    </row>
    <row r="54" spans="1:9" x14ac:dyDescent="0.25">
      <c r="A54" s="3" t="s">
        <v>40</v>
      </c>
      <c r="H54" s="19">
        <v>168070.45</v>
      </c>
      <c r="I54" s="3" t="s">
        <v>28</v>
      </c>
    </row>
    <row r="55" spans="1:9" ht="36.75" customHeight="1" x14ac:dyDescent="0.25">
      <c r="A55" s="79" t="s">
        <v>37</v>
      </c>
      <c r="B55" s="80"/>
      <c r="C55" s="80"/>
      <c r="D55" s="80"/>
      <c r="E55" s="80"/>
      <c r="F55" s="80"/>
      <c r="G55" s="80"/>
      <c r="H55" s="80"/>
      <c r="I55" s="80"/>
    </row>
    <row r="57" spans="1:9" ht="38.25" x14ac:dyDescent="0.25">
      <c r="A57" s="33" t="s">
        <v>0</v>
      </c>
      <c r="B57" s="33" t="s">
        <v>41</v>
      </c>
      <c r="C57" s="33" t="s">
        <v>42</v>
      </c>
      <c r="D57" s="85" t="s">
        <v>43</v>
      </c>
      <c r="E57" s="117"/>
      <c r="F57" s="118"/>
    </row>
    <row r="58" spans="1:9" s="2" customFormat="1" x14ac:dyDescent="0.25">
      <c r="A58" s="31">
        <v>1</v>
      </c>
      <c r="B58" s="31">
        <v>2</v>
      </c>
      <c r="C58" s="31">
        <v>3</v>
      </c>
      <c r="D58" s="83">
        <v>4</v>
      </c>
      <c r="E58" s="84"/>
      <c r="F58" s="84"/>
    </row>
    <row r="59" spans="1:9" x14ac:dyDescent="0.25">
      <c r="A59" s="31" t="s">
        <v>39</v>
      </c>
      <c r="B59" s="31" t="s">
        <v>39</v>
      </c>
      <c r="C59" s="31" t="s">
        <v>39</v>
      </c>
      <c r="D59" s="83" t="s">
        <v>39</v>
      </c>
      <c r="E59" s="84"/>
      <c r="F59" s="84"/>
    </row>
    <row r="61" spans="1:9" ht="69.75" customHeight="1" x14ac:dyDescent="0.25">
      <c r="A61" s="79" t="s">
        <v>44</v>
      </c>
      <c r="B61" s="80"/>
      <c r="C61" s="80"/>
      <c r="D61" s="80"/>
      <c r="E61" s="80"/>
      <c r="F61" s="80"/>
      <c r="G61" s="80"/>
      <c r="H61" s="80"/>
      <c r="I61" s="80"/>
    </row>
    <row r="63" spans="1:9" ht="51" x14ac:dyDescent="0.25">
      <c r="A63" s="33" t="s">
        <v>0</v>
      </c>
      <c r="B63" s="85" t="s">
        <v>45</v>
      </c>
      <c r="C63" s="86"/>
      <c r="D63" s="33" t="s">
        <v>46</v>
      </c>
      <c r="E63" s="33" t="s">
        <v>47</v>
      </c>
      <c r="F63" s="33" t="s">
        <v>48</v>
      </c>
      <c r="G63" s="33" t="s">
        <v>49</v>
      </c>
    </row>
    <row r="64" spans="1:9" x14ac:dyDescent="0.25">
      <c r="A64" s="29">
        <v>1</v>
      </c>
      <c r="B64" s="72">
        <v>2</v>
      </c>
      <c r="C64" s="73"/>
      <c r="D64" s="29">
        <v>3</v>
      </c>
      <c r="E64" s="29">
        <v>4</v>
      </c>
      <c r="F64" s="29">
        <v>5</v>
      </c>
      <c r="G64" s="29">
        <v>6</v>
      </c>
    </row>
    <row r="65" spans="1:9" ht="36" customHeight="1" x14ac:dyDescent="0.25">
      <c r="A65" s="11">
        <v>1</v>
      </c>
      <c r="B65" s="74" t="s">
        <v>50</v>
      </c>
      <c r="C65" s="75"/>
      <c r="D65" s="20">
        <v>0</v>
      </c>
      <c r="E65" s="20">
        <f>G33+H54</f>
        <v>680611.39</v>
      </c>
      <c r="F65" s="20">
        <v>616628.88</v>
      </c>
      <c r="G65" s="12">
        <f>E65-F65</f>
        <v>63982.510000000009</v>
      </c>
      <c r="I65" s="22"/>
    </row>
    <row r="66" spans="1:9" ht="21" customHeight="1" x14ac:dyDescent="0.25">
      <c r="A66" s="11">
        <v>2</v>
      </c>
      <c r="B66" s="74" t="s">
        <v>51</v>
      </c>
      <c r="C66" s="75"/>
      <c r="D66" s="20">
        <v>0</v>
      </c>
      <c r="E66" s="20" t="s">
        <v>39</v>
      </c>
      <c r="F66" s="20" t="s">
        <v>39</v>
      </c>
      <c r="G66" s="12" t="s">
        <v>39</v>
      </c>
    </row>
    <row r="67" spans="1:9" x14ac:dyDescent="0.25">
      <c r="A67" s="76" t="s">
        <v>38</v>
      </c>
      <c r="B67" s="77"/>
      <c r="C67" s="78"/>
      <c r="D67" s="20">
        <f>SUM(D65:D66)</f>
        <v>0</v>
      </c>
      <c r="E67" s="20">
        <f>SUM(E65:E66)</f>
        <v>680611.39</v>
      </c>
      <c r="F67" s="20">
        <f>SUM(F65:F66)</f>
        <v>616628.88</v>
      </c>
      <c r="G67" s="12">
        <f>SUM(G65:G66)</f>
        <v>63982.510000000009</v>
      </c>
    </row>
    <row r="69" spans="1:9" x14ac:dyDescent="0.25">
      <c r="E69" s="43"/>
    </row>
  </sheetData>
  <mergeCells count="71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55:I55"/>
    <mergeCell ref="H48:I48"/>
    <mergeCell ref="B49:C49"/>
    <mergeCell ref="H49:I49"/>
    <mergeCell ref="B50:C50"/>
    <mergeCell ref="H50:I50"/>
    <mergeCell ref="B45:C45"/>
    <mergeCell ref="H45:I45"/>
    <mergeCell ref="A52:D52"/>
    <mergeCell ref="F52:G52"/>
    <mergeCell ref="H52:I52"/>
    <mergeCell ref="B65:C65"/>
    <mergeCell ref="B66:C66"/>
    <mergeCell ref="A67:C67"/>
    <mergeCell ref="B46:C46"/>
    <mergeCell ref="H46:I46"/>
    <mergeCell ref="B47:C47"/>
    <mergeCell ref="B51:C51"/>
    <mergeCell ref="H47:I47"/>
    <mergeCell ref="H51:I51"/>
    <mergeCell ref="B48:C48"/>
    <mergeCell ref="D57:F57"/>
    <mergeCell ref="D58:F58"/>
    <mergeCell ref="D59:F59"/>
    <mergeCell ref="A61:I61"/>
    <mergeCell ref="B63:C63"/>
    <mergeCell ref="B64:C64"/>
  </mergeCells>
  <hyperlinks>
    <hyperlink ref="H52" r:id="rId1" location="!/workplanning?mainForm=true"/>
    <hyperlink ref="C15" r:id="rId2" display="upravdom19.12@mail.ru"/>
  </hyperlinks>
  <pageMargins left="0.70866141732283472" right="0.70866141732283472" top="0.74803149606299213" bottom="0.74803149606299213" header="0.31496062992125984" footer="0.31496062992125984"/>
  <pageSetup paperSize="9" scale="75" fitToHeight="0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13" zoomScale="80" zoomScaleNormal="80" workbookViewId="0">
      <selection activeCell="E62" sqref="E62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384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2577.5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2577.5</v>
      </c>
      <c r="G24" s="14">
        <v>36143.31</v>
      </c>
      <c r="H24" s="13">
        <f>F24</f>
        <v>2577.5</v>
      </c>
      <c r="I24" s="14">
        <v>36143.31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2577.5</v>
      </c>
      <c r="G25" s="14">
        <v>92289.96</v>
      </c>
      <c r="H25" s="13">
        <f t="shared" ref="H25:H32" si="0">F25</f>
        <v>2577.5</v>
      </c>
      <c r="I25" s="14">
        <v>28633.83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2577.5</v>
      </c>
      <c r="G26" s="14">
        <v>10407.51</v>
      </c>
      <c r="H26" s="13">
        <f t="shared" si="0"/>
        <v>2577.5</v>
      </c>
      <c r="I26" s="14">
        <v>10407.51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2577.5</v>
      </c>
      <c r="G27" s="14">
        <v>41630.199999999997</v>
      </c>
      <c r="H27" s="13">
        <f t="shared" si="0"/>
        <v>2577.5</v>
      </c>
      <c r="I27" s="14">
        <v>41630.199999999997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2577.5</v>
      </c>
      <c r="G28" s="14">
        <v>117484.54</v>
      </c>
      <c r="H28" s="13">
        <f t="shared" si="0"/>
        <v>2577.5</v>
      </c>
      <c r="I28" s="14">
        <v>117484.54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2577.5</v>
      </c>
      <c r="G29" s="14">
        <v>25465.18</v>
      </c>
      <c r="H29" s="13">
        <f t="shared" si="0"/>
        <v>2577.5</v>
      </c>
      <c r="I29" s="14">
        <v>35624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2577.5</v>
      </c>
      <c r="G30" s="14">
        <v>29844.67</v>
      </c>
      <c r="H30" s="13">
        <f t="shared" si="0"/>
        <v>2577.5</v>
      </c>
      <c r="I30" s="14">
        <v>14357.9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2577.5</v>
      </c>
      <c r="G31" s="14">
        <v>4379.49</v>
      </c>
      <c r="H31" s="13">
        <f t="shared" si="0"/>
        <v>2577.5</v>
      </c>
      <c r="I31" s="14">
        <v>927.9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2577.5</v>
      </c>
      <c r="G32" s="12">
        <v>44720.43</v>
      </c>
      <c r="H32" s="13">
        <f t="shared" si="0"/>
        <v>2577.5</v>
      </c>
      <c r="I32" s="14">
        <v>19553.599999999999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402365.28999999992</v>
      </c>
      <c r="H33" s="10" t="s">
        <v>39</v>
      </c>
      <c r="I33" s="15">
        <f>SUM(I24:I32)</f>
        <v>304762.79000000004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E46</f>
        <v>31325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385</v>
      </c>
      <c r="C43" s="86"/>
      <c r="D43" s="54" t="s">
        <v>67</v>
      </c>
      <c r="E43" s="12">
        <v>3796</v>
      </c>
      <c r="F43" s="57">
        <v>1</v>
      </c>
      <c r="G43" s="58" t="s">
        <v>77</v>
      </c>
      <c r="H43" s="87" t="s">
        <v>386</v>
      </c>
      <c r="I43" s="88"/>
    </row>
    <row r="44" spans="1:9" s="16" customFormat="1" ht="56.25" customHeight="1" x14ac:dyDescent="0.25">
      <c r="A44" s="57">
        <v>2</v>
      </c>
      <c r="B44" s="85" t="s">
        <v>387</v>
      </c>
      <c r="C44" s="86"/>
      <c r="D44" s="54" t="s">
        <v>67</v>
      </c>
      <c r="E44" s="12">
        <v>5088</v>
      </c>
      <c r="F44" s="57">
        <v>1</v>
      </c>
      <c r="G44" s="58" t="s">
        <v>77</v>
      </c>
      <c r="H44" s="87" t="s">
        <v>388</v>
      </c>
      <c r="I44" s="88"/>
    </row>
    <row r="45" spans="1:9" s="16" customFormat="1" ht="56.25" customHeight="1" x14ac:dyDescent="0.25">
      <c r="A45" s="57">
        <v>3</v>
      </c>
      <c r="B45" s="85" t="s">
        <v>389</v>
      </c>
      <c r="C45" s="86"/>
      <c r="D45" s="54" t="s">
        <v>67</v>
      </c>
      <c r="E45" s="12">
        <v>22441</v>
      </c>
      <c r="F45" s="57">
        <v>1</v>
      </c>
      <c r="G45" s="58" t="s">
        <v>77</v>
      </c>
      <c r="H45" s="87" t="s">
        <v>390</v>
      </c>
      <c r="I45" s="88"/>
    </row>
    <row r="46" spans="1:9" ht="34.5" customHeight="1" x14ac:dyDescent="0.25">
      <c r="A46" s="134" t="s">
        <v>38</v>
      </c>
      <c r="B46" s="135"/>
      <c r="C46" s="135"/>
      <c r="D46" s="136"/>
      <c r="E46" s="12">
        <f>SUM(E43:E45)</f>
        <v>31325</v>
      </c>
      <c r="F46" s="72" t="s">
        <v>39</v>
      </c>
      <c r="G46" s="129"/>
      <c r="H46" s="137" t="s">
        <v>52</v>
      </c>
      <c r="I46" s="138"/>
    </row>
    <row r="48" spans="1:9" x14ac:dyDescent="0.25">
      <c r="A48" s="3" t="s">
        <v>40</v>
      </c>
      <c r="H48" s="19">
        <v>131735.10999999999</v>
      </c>
      <c r="I48" s="3" t="s">
        <v>28</v>
      </c>
    </row>
    <row r="49" spans="1:9" ht="36.75" customHeight="1" x14ac:dyDescent="0.25">
      <c r="A49" s="79" t="s">
        <v>37</v>
      </c>
      <c r="B49" s="79"/>
      <c r="C49" s="79"/>
      <c r="D49" s="79"/>
      <c r="E49" s="79"/>
      <c r="F49" s="79"/>
      <c r="G49" s="79"/>
      <c r="H49" s="79"/>
      <c r="I49" s="79"/>
    </row>
    <row r="51" spans="1:9" s="26" customFormat="1" ht="56.25" customHeight="1" x14ac:dyDescent="0.2">
      <c r="A51" s="59" t="s">
        <v>0</v>
      </c>
      <c r="B51" s="59" t="s">
        <v>41</v>
      </c>
      <c r="C51" s="59" t="s">
        <v>42</v>
      </c>
      <c r="D51" s="85" t="s">
        <v>43</v>
      </c>
      <c r="E51" s="132"/>
      <c r="F51" s="86"/>
    </row>
    <row r="52" spans="1:9" s="2" customFormat="1" x14ac:dyDescent="0.25">
      <c r="A52" s="57">
        <v>1</v>
      </c>
      <c r="B52" s="57">
        <v>2</v>
      </c>
      <c r="C52" s="57">
        <v>3</v>
      </c>
      <c r="D52" s="87">
        <v>4</v>
      </c>
      <c r="E52" s="133"/>
      <c r="F52" s="128"/>
    </row>
    <row r="53" spans="1:9" x14ac:dyDescent="0.25">
      <c r="A53" s="57" t="s">
        <v>39</v>
      </c>
      <c r="B53" s="57" t="s">
        <v>39</v>
      </c>
      <c r="C53" s="57" t="s">
        <v>39</v>
      </c>
      <c r="D53" s="83" t="s">
        <v>39</v>
      </c>
      <c r="E53" s="84"/>
      <c r="F53" s="84"/>
    </row>
    <row r="55" spans="1:9" ht="69.75" customHeight="1" x14ac:dyDescent="0.25">
      <c r="A55" s="79" t="s">
        <v>44</v>
      </c>
      <c r="B55" s="80"/>
      <c r="C55" s="80"/>
      <c r="D55" s="80"/>
      <c r="E55" s="80"/>
      <c r="F55" s="80"/>
      <c r="G55" s="80"/>
      <c r="H55" s="80"/>
      <c r="I55" s="80"/>
    </row>
    <row r="57" spans="1:9" ht="78.75" x14ac:dyDescent="0.25">
      <c r="A57" s="54" t="s">
        <v>0</v>
      </c>
      <c r="B57" s="72" t="s">
        <v>45</v>
      </c>
      <c r="C57" s="73"/>
      <c r="D57" s="54" t="s">
        <v>46</v>
      </c>
      <c r="E57" s="54" t="s">
        <v>47</v>
      </c>
      <c r="F57" s="54" t="s">
        <v>48</v>
      </c>
      <c r="G57" s="54" t="s">
        <v>49</v>
      </c>
    </row>
    <row r="58" spans="1:9" x14ac:dyDescent="0.25">
      <c r="A58" s="54">
        <v>1</v>
      </c>
      <c r="B58" s="72">
        <v>2</v>
      </c>
      <c r="C58" s="73"/>
      <c r="D58" s="54">
        <v>3</v>
      </c>
      <c r="E58" s="54">
        <v>4</v>
      </c>
      <c r="F58" s="54">
        <v>5</v>
      </c>
      <c r="G58" s="54">
        <v>6</v>
      </c>
    </row>
    <row r="59" spans="1:9" ht="31.5" customHeight="1" x14ac:dyDescent="0.25">
      <c r="A59" s="11">
        <v>1</v>
      </c>
      <c r="B59" s="74" t="s">
        <v>50</v>
      </c>
      <c r="C59" s="75"/>
      <c r="D59" s="20">
        <v>0</v>
      </c>
      <c r="E59" s="20">
        <f>G33+H48</f>
        <v>534100.39999999991</v>
      </c>
      <c r="F59" s="20">
        <v>415099.76</v>
      </c>
      <c r="G59" s="12">
        <f>E59-F59</f>
        <v>119000.6399999999</v>
      </c>
      <c r="I59" s="22"/>
    </row>
    <row r="60" spans="1:9" ht="32.25" customHeight="1" x14ac:dyDescent="0.25">
      <c r="A60" s="11">
        <v>2</v>
      </c>
      <c r="B60" s="74" t="s">
        <v>51</v>
      </c>
      <c r="C60" s="75"/>
      <c r="D60" s="20">
        <v>0</v>
      </c>
      <c r="E60" s="20" t="s">
        <v>39</v>
      </c>
      <c r="F60" s="20" t="s">
        <v>39</v>
      </c>
      <c r="G60" s="12" t="s">
        <v>39</v>
      </c>
    </row>
    <row r="61" spans="1:9" x14ac:dyDescent="0.25">
      <c r="A61" s="76" t="s">
        <v>38</v>
      </c>
      <c r="B61" s="77"/>
      <c r="C61" s="78"/>
      <c r="D61" s="20">
        <f>SUM(D59:D60)</f>
        <v>0</v>
      </c>
      <c r="E61" s="20">
        <f>SUM(E59:E60)</f>
        <v>534100.39999999991</v>
      </c>
      <c r="F61" s="20">
        <f>SUM(F59:F60)</f>
        <v>415099.76</v>
      </c>
      <c r="G61" s="12">
        <f>SUM(G59:G60)</f>
        <v>119000.6399999999</v>
      </c>
    </row>
  </sheetData>
  <mergeCells count="59">
    <mergeCell ref="A61:C61"/>
    <mergeCell ref="D53:F53"/>
    <mergeCell ref="A55:I55"/>
    <mergeCell ref="B57:C57"/>
    <mergeCell ref="B58:C58"/>
    <mergeCell ref="B59:C59"/>
    <mergeCell ref="B60:C60"/>
    <mergeCell ref="D52:F52"/>
    <mergeCell ref="B45:C45"/>
    <mergeCell ref="H45:I45"/>
    <mergeCell ref="B42:C42"/>
    <mergeCell ref="F42:G42"/>
    <mergeCell ref="H42:I42"/>
    <mergeCell ref="B43:C43"/>
    <mergeCell ref="H43:I43"/>
    <mergeCell ref="B44:C44"/>
    <mergeCell ref="H44:I44"/>
    <mergeCell ref="A46:D46"/>
    <mergeCell ref="F46:G46"/>
    <mergeCell ref="H46:I46"/>
    <mergeCell ref="A49:I49"/>
    <mergeCell ref="D51:F51"/>
    <mergeCell ref="H41:I41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B28:C28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6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opLeftCell="A7" zoomScale="70" zoomScaleNormal="70" workbookViewId="0">
      <selection activeCell="E63" sqref="E63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391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2568.6999999999998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2568.6999999999998</v>
      </c>
      <c r="G24" s="14">
        <v>36062.42</v>
      </c>
      <c r="H24" s="13">
        <f>F24</f>
        <v>2568.6999999999998</v>
      </c>
      <c r="I24" s="14">
        <v>36062.42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2568.6999999999998</v>
      </c>
      <c r="G25" s="14">
        <v>92083.4</v>
      </c>
      <c r="H25" s="13">
        <f t="shared" ref="H25:H32" si="0">F25</f>
        <v>2568.6999999999998</v>
      </c>
      <c r="I25" s="14">
        <v>67013.77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2568.6999999999998</v>
      </c>
      <c r="G26" s="14">
        <v>10384.32</v>
      </c>
      <c r="H26" s="13">
        <f t="shared" si="0"/>
        <v>2568.6999999999998</v>
      </c>
      <c r="I26" s="14">
        <v>10384.32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2568.6999999999998</v>
      </c>
      <c r="G27" s="14">
        <v>41537.03</v>
      </c>
      <c r="H27" s="13">
        <f t="shared" si="0"/>
        <v>2568.6999999999998</v>
      </c>
      <c r="I27" s="14">
        <v>41537.03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2568.6999999999998</v>
      </c>
      <c r="G28" s="14">
        <v>117221.65</v>
      </c>
      <c r="H28" s="13">
        <f t="shared" si="0"/>
        <v>2568.6999999999998</v>
      </c>
      <c r="I28" s="14">
        <v>117221.65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2568.6999999999998</v>
      </c>
      <c r="G29" s="14">
        <v>25408.17</v>
      </c>
      <c r="H29" s="13">
        <f t="shared" si="0"/>
        <v>2568.6999999999998</v>
      </c>
      <c r="I29" s="14">
        <v>20868.38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2568.6999999999998</v>
      </c>
      <c r="G30" s="14">
        <v>29777.86</v>
      </c>
      <c r="H30" s="13">
        <f t="shared" si="0"/>
        <v>2568.6999999999998</v>
      </c>
      <c r="I30" s="14">
        <v>13640.47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2568.6999999999998</v>
      </c>
      <c r="G31" s="14">
        <v>4369.68</v>
      </c>
      <c r="H31" s="13">
        <f t="shared" si="0"/>
        <v>2568.6999999999998</v>
      </c>
      <c r="I31" s="14">
        <v>924.73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2568.6999999999998</v>
      </c>
      <c r="G32" s="12">
        <v>43991.88</v>
      </c>
      <c r="H32" s="13">
        <f t="shared" si="0"/>
        <v>2568.6999999999998</v>
      </c>
      <c r="I32" s="14">
        <v>15721.72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400836.40999999992</v>
      </c>
      <c r="H33" s="10" t="s">
        <v>39</v>
      </c>
      <c r="I33" s="15">
        <f>SUM(I24:I32)</f>
        <v>323374.48999999993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E47</f>
        <v>45771.87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392</v>
      </c>
      <c r="C43" s="86"/>
      <c r="D43" s="54" t="s">
        <v>67</v>
      </c>
      <c r="E43" s="12">
        <v>1909</v>
      </c>
      <c r="F43" s="57">
        <v>1</v>
      </c>
      <c r="G43" s="58" t="s">
        <v>77</v>
      </c>
      <c r="H43" s="87" t="s">
        <v>393</v>
      </c>
      <c r="I43" s="88"/>
    </row>
    <row r="44" spans="1:9" s="16" customFormat="1" ht="56.25" customHeight="1" x14ac:dyDescent="0.25">
      <c r="A44" s="57">
        <v>2</v>
      </c>
      <c r="B44" s="85" t="s">
        <v>387</v>
      </c>
      <c r="C44" s="86"/>
      <c r="D44" s="54" t="s">
        <v>67</v>
      </c>
      <c r="E44" s="12">
        <v>5088</v>
      </c>
      <c r="F44" s="57">
        <v>1</v>
      </c>
      <c r="G44" s="58" t="s">
        <v>77</v>
      </c>
      <c r="H44" s="87" t="s">
        <v>388</v>
      </c>
      <c r="I44" s="88"/>
    </row>
    <row r="45" spans="1:9" s="16" customFormat="1" ht="56.25" customHeight="1" x14ac:dyDescent="0.25">
      <c r="A45" s="57">
        <v>3</v>
      </c>
      <c r="B45" s="85" t="s">
        <v>394</v>
      </c>
      <c r="C45" s="86"/>
      <c r="D45" s="54" t="s">
        <v>67</v>
      </c>
      <c r="E45" s="12">
        <v>2522.75</v>
      </c>
      <c r="F45" s="57">
        <v>1</v>
      </c>
      <c r="G45" s="58" t="s">
        <v>77</v>
      </c>
      <c r="H45" s="87" t="s">
        <v>395</v>
      </c>
      <c r="I45" s="88"/>
    </row>
    <row r="46" spans="1:9" s="16" customFormat="1" ht="56.25" customHeight="1" x14ac:dyDescent="0.25">
      <c r="A46" s="57">
        <v>4</v>
      </c>
      <c r="B46" s="85" t="s">
        <v>382</v>
      </c>
      <c r="C46" s="86"/>
      <c r="D46" s="54" t="s">
        <v>67</v>
      </c>
      <c r="E46" s="12">
        <v>36252.120000000003</v>
      </c>
      <c r="F46" s="57">
        <v>14.915594199999999</v>
      </c>
      <c r="G46" s="58" t="s">
        <v>24</v>
      </c>
      <c r="H46" s="87" t="s">
        <v>396</v>
      </c>
      <c r="I46" s="88"/>
    </row>
    <row r="47" spans="1:9" ht="34.5" customHeight="1" x14ac:dyDescent="0.25">
      <c r="A47" s="134" t="s">
        <v>38</v>
      </c>
      <c r="B47" s="135"/>
      <c r="C47" s="135"/>
      <c r="D47" s="136"/>
      <c r="E47" s="12">
        <f>SUM(E43:E46)</f>
        <v>45771.87</v>
      </c>
      <c r="F47" s="72" t="s">
        <v>39</v>
      </c>
      <c r="G47" s="129"/>
      <c r="H47" s="137" t="s">
        <v>52</v>
      </c>
      <c r="I47" s="138"/>
    </row>
    <row r="49" spans="1:9" x14ac:dyDescent="0.25">
      <c r="A49" s="3" t="s">
        <v>40</v>
      </c>
      <c r="H49" s="19">
        <v>131440.69</v>
      </c>
      <c r="I49" s="3" t="s">
        <v>28</v>
      </c>
    </row>
    <row r="50" spans="1:9" ht="36.75" customHeight="1" x14ac:dyDescent="0.25">
      <c r="A50" s="79" t="s">
        <v>37</v>
      </c>
      <c r="B50" s="79"/>
      <c r="C50" s="79"/>
      <c r="D50" s="79"/>
      <c r="E50" s="79"/>
      <c r="F50" s="79"/>
      <c r="G50" s="79"/>
      <c r="H50" s="79"/>
      <c r="I50" s="79"/>
    </row>
    <row r="52" spans="1:9" s="26" customFormat="1" ht="56.25" customHeight="1" x14ac:dyDescent="0.2">
      <c r="A52" s="59" t="s">
        <v>0</v>
      </c>
      <c r="B52" s="59" t="s">
        <v>41</v>
      </c>
      <c r="C52" s="59" t="s">
        <v>42</v>
      </c>
      <c r="D52" s="85" t="s">
        <v>43</v>
      </c>
      <c r="E52" s="132"/>
      <c r="F52" s="86"/>
    </row>
    <row r="53" spans="1:9" s="2" customFormat="1" x14ac:dyDescent="0.25">
      <c r="A53" s="57">
        <v>1</v>
      </c>
      <c r="B53" s="57">
        <v>2</v>
      </c>
      <c r="C53" s="57">
        <v>3</v>
      </c>
      <c r="D53" s="87">
        <v>4</v>
      </c>
      <c r="E53" s="133"/>
      <c r="F53" s="128"/>
    </row>
    <row r="54" spans="1:9" x14ac:dyDescent="0.25">
      <c r="A54" s="57" t="s">
        <v>39</v>
      </c>
      <c r="B54" s="57" t="s">
        <v>39</v>
      </c>
      <c r="C54" s="57" t="s">
        <v>39</v>
      </c>
      <c r="D54" s="83" t="s">
        <v>39</v>
      </c>
      <c r="E54" s="84"/>
      <c r="F54" s="84"/>
    </row>
    <row r="56" spans="1:9" ht="69.75" customHeight="1" x14ac:dyDescent="0.25">
      <c r="A56" s="79" t="s">
        <v>44</v>
      </c>
      <c r="B56" s="80"/>
      <c r="C56" s="80"/>
      <c r="D56" s="80"/>
      <c r="E56" s="80"/>
      <c r="F56" s="80"/>
      <c r="G56" s="80"/>
      <c r="H56" s="80"/>
      <c r="I56" s="80"/>
    </row>
    <row r="58" spans="1:9" ht="78.75" x14ac:dyDescent="0.25">
      <c r="A58" s="54" t="s">
        <v>0</v>
      </c>
      <c r="B58" s="72" t="s">
        <v>45</v>
      </c>
      <c r="C58" s="73"/>
      <c r="D58" s="54" t="s">
        <v>46</v>
      </c>
      <c r="E58" s="54" t="s">
        <v>47</v>
      </c>
      <c r="F58" s="54" t="s">
        <v>48</v>
      </c>
      <c r="G58" s="54" t="s">
        <v>49</v>
      </c>
    </row>
    <row r="59" spans="1:9" x14ac:dyDescent="0.25">
      <c r="A59" s="54">
        <v>1</v>
      </c>
      <c r="B59" s="72">
        <v>2</v>
      </c>
      <c r="C59" s="73"/>
      <c r="D59" s="54">
        <v>3</v>
      </c>
      <c r="E59" s="54">
        <v>4</v>
      </c>
      <c r="F59" s="54">
        <v>5</v>
      </c>
      <c r="G59" s="54">
        <v>6</v>
      </c>
    </row>
    <row r="60" spans="1:9" ht="31.5" customHeight="1" x14ac:dyDescent="0.25">
      <c r="A60" s="11">
        <v>1</v>
      </c>
      <c r="B60" s="74" t="s">
        <v>50</v>
      </c>
      <c r="C60" s="75"/>
      <c r="D60" s="20">
        <v>0</v>
      </c>
      <c r="E60" s="20">
        <f>G33+H49</f>
        <v>532277.09999999986</v>
      </c>
      <c r="F60" s="20">
        <v>470373.24</v>
      </c>
      <c r="G60" s="12">
        <f>E60-F60</f>
        <v>61903.85999999987</v>
      </c>
      <c r="I60" s="22"/>
    </row>
    <row r="61" spans="1:9" ht="32.25" customHeight="1" x14ac:dyDescent="0.25">
      <c r="A61" s="11">
        <v>2</v>
      </c>
      <c r="B61" s="74" t="s">
        <v>51</v>
      </c>
      <c r="C61" s="75"/>
      <c r="D61" s="20">
        <v>0</v>
      </c>
      <c r="E61" s="20" t="s">
        <v>39</v>
      </c>
      <c r="F61" s="20" t="s">
        <v>39</v>
      </c>
      <c r="G61" s="12" t="s">
        <v>39</v>
      </c>
    </row>
    <row r="62" spans="1:9" x14ac:dyDescent="0.25">
      <c r="A62" s="76" t="s">
        <v>38</v>
      </c>
      <c r="B62" s="77"/>
      <c r="C62" s="78"/>
      <c r="D62" s="20">
        <f>SUM(D60:D61)</f>
        <v>0</v>
      </c>
      <c r="E62" s="20">
        <f>SUM(E60:E61)</f>
        <v>532277.09999999986</v>
      </c>
      <c r="F62" s="20">
        <f>SUM(F60:F61)</f>
        <v>470373.24</v>
      </c>
      <c r="G62" s="12">
        <f>SUM(G60:G61)</f>
        <v>61903.85999999987</v>
      </c>
    </row>
  </sheetData>
  <mergeCells count="61">
    <mergeCell ref="B60:C60"/>
    <mergeCell ref="B61:C61"/>
    <mergeCell ref="A62:C62"/>
    <mergeCell ref="B46:C46"/>
    <mergeCell ref="H46:I46"/>
    <mergeCell ref="D52:F52"/>
    <mergeCell ref="D53:F53"/>
    <mergeCell ref="D54:F54"/>
    <mergeCell ref="A56:I56"/>
    <mergeCell ref="B58:C58"/>
    <mergeCell ref="B59:C59"/>
    <mergeCell ref="A50:I50"/>
    <mergeCell ref="B45:C45"/>
    <mergeCell ref="H45:I45"/>
    <mergeCell ref="A47:D47"/>
    <mergeCell ref="F47:G47"/>
    <mergeCell ref="H47:I47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7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topLeftCell="A10" zoomScale="80" zoomScaleNormal="80" workbookViewId="0">
      <selection activeCell="E67" sqref="E67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397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3084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3084</v>
      </c>
      <c r="G24" s="14">
        <v>43348.05</v>
      </c>
      <c r="H24" s="13">
        <f>F24</f>
        <v>3084</v>
      </c>
      <c r="I24" s="14">
        <v>43348.05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3084</v>
      </c>
      <c r="G25" s="14">
        <v>110686.96</v>
      </c>
      <c r="H25" s="13">
        <f t="shared" ref="H25:H32" si="0">F25</f>
        <v>3084</v>
      </c>
      <c r="I25" s="14">
        <v>35351.33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3084</v>
      </c>
      <c r="G26" s="14">
        <v>12482.18</v>
      </c>
      <c r="H26" s="13">
        <f t="shared" si="0"/>
        <v>3084</v>
      </c>
      <c r="I26" s="14">
        <v>12482.18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3084</v>
      </c>
      <c r="G27" s="14">
        <v>49928.72</v>
      </c>
      <c r="H27" s="13">
        <f t="shared" si="0"/>
        <v>3084</v>
      </c>
      <c r="I27" s="14">
        <v>49928.72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3084</v>
      </c>
      <c r="G28" s="14">
        <v>140903.79999999999</v>
      </c>
      <c r="H28" s="13">
        <f t="shared" si="0"/>
        <v>3084</v>
      </c>
      <c r="I28" s="14">
        <v>140903.79999999999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3084</v>
      </c>
      <c r="G29" s="14">
        <v>30541.35</v>
      </c>
      <c r="H29" s="13">
        <f t="shared" si="0"/>
        <v>3084</v>
      </c>
      <c r="I29" s="14">
        <v>24243.1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3084</v>
      </c>
      <c r="G30" s="14">
        <v>35793.83</v>
      </c>
      <c r="H30" s="13">
        <f t="shared" si="0"/>
        <v>3084</v>
      </c>
      <c r="I30" s="14">
        <v>33363.56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3084</v>
      </c>
      <c r="G31" s="14">
        <v>5252.48</v>
      </c>
      <c r="H31" s="13">
        <f t="shared" si="0"/>
        <v>3084</v>
      </c>
      <c r="I31" s="14">
        <v>3026.84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3084</v>
      </c>
      <c r="G32" s="12">
        <v>52122.22</v>
      </c>
      <c r="H32" s="13">
        <f t="shared" si="0"/>
        <v>3084</v>
      </c>
      <c r="I32" s="14">
        <v>19930.77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481059.58999999997</v>
      </c>
      <c r="H33" s="10" t="s">
        <v>39</v>
      </c>
      <c r="I33" s="15">
        <f>SUM(I24:I32)</f>
        <v>362578.35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E51</f>
        <v>22435.609999999997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398</v>
      </c>
      <c r="C43" s="86"/>
      <c r="D43" s="54" t="s">
        <v>67</v>
      </c>
      <c r="E43" s="12">
        <v>5387.5</v>
      </c>
      <c r="F43" s="57">
        <v>1</v>
      </c>
      <c r="G43" s="58" t="s">
        <v>77</v>
      </c>
      <c r="H43" s="87" t="s">
        <v>399</v>
      </c>
      <c r="I43" s="88"/>
    </row>
    <row r="44" spans="1:9" s="16" customFormat="1" ht="56.25" customHeight="1" x14ac:dyDescent="0.25">
      <c r="A44" s="57">
        <v>2</v>
      </c>
      <c r="B44" s="85" t="s">
        <v>400</v>
      </c>
      <c r="C44" s="86"/>
      <c r="D44" s="54" t="s">
        <v>67</v>
      </c>
      <c r="E44" s="12">
        <v>2143.4699999999998</v>
      </c>
      <c r="F44" s="57">
        <v>1</v>
      </c>
      <c r="G44" s="58" t="s">
        <v>77</v>
      </c>
      <c r="H44" s="87" t="s">
        <v>402</v>
      </c>
      <c r="I44" s="88"/>
    </row>
    <row r="45" spans="1:9" s="16" customFormat="1" ht="56.25" customHeight="1" x14ac:dyDescent="0.25">
      <c r="A45" s="57">
        <v>3</v>
      </c>
      <c r="B45" s="85" t="s">
        <v>403</v>
      </c>
      <c r="C45" s="86"/>
      <c r="D45" s="54" t="s">
        <v>67</v>
      </c>
      <c r="E45" s="12">
        <v>1811</v>
      </c>
      <c r="F45" s="57">
        <v>1</v>
      </c>
      <c r="G45" s="58" t="s">
        <v>77</v>
      </c>
      <c r="H45" s="87" t="s">
        <v>404</v>
      </c>
      <c r="I45" s="88"/>
    </row>
    <row r="46" spans="1:9" s="16" customFormat="1" ht="56.25" customHeight="1" x14ac:dyDescent="0.25">
      <c r="A46" s="57">
        <v>4</v>
      </c>
      <c r="B46" s="85" t="s">
        <v>405</v>
      </c>
      <c r="C46" s="86"/>
      <c r="D46" s="54" t="s">
        <v>67</v>
      </c>
      <c r="E46" s="12">
        <v>4971.3599999999997</v>
      </c>
      <c r="F46" s="57">
        <v>1</v>
      </c>
      <c r="G46" s="58" t="s">
        <v>77</v>
      </c>
      <c r="H46" s="87" t="s">
        <v>406</v>
      </c>
      <c r="I46" s="88"/>
    </row>
    <row r="47" spans="1:9" s="16" customFormat="1" ht="56.25" customHeight="1" x14ac:dyDescent="0.25">
      <c r="A47" s="57">
        <v>5</v>
      </c>
      <c r="B47" s="85" t="s">
        <v>407</v>
      </c>
      <c r="C47" s="86"/>
      <c r="D47" s="54" t="s">
        <v>67</v>
      </c>
      <c r="E47" s="12">
        <v>2025.95</v>
      </c>
      <c r="F47" s="57">
        <v>1</v>
      </c>
      <c r="G47" s="58" t="s">
        <v>77</v>
      </c>
      <c r="H47" s="87" t="s">
        <v>408</v>
      </c>
      <c r="I47" s="88"/>
    </row>
    <row r="48" spans="1:9" s="16" customFormat="1" ht="56.25" customHeight="1" x14ac:dyDescent="0.25">
      <c r="A48" s="57">
        <v>6</v>
      </c>
      <c r="B48" s="85" t="s">
        <v>409</v>
      </c>
      <c r="C48" s="86"/>
      <c r="D48" s="54" t="s">
        <v>67</v>
      </c>
      <c r="E48" s="12">
        <v>2025.95</v>
      </c>
      <c r="F48" s="57">
        <v>1</v>
      </c>
      <c r="G48" s="58" t="s">
        <v>77</v>
      </c>
      <c r="H48" s="87" t="s">
        <v>410</v>
      </c>
      <c r="I48" s="88"/>
    </row>
    <row r="49" spans="1:9" s="16" customFormat="1" ht="56.25" customHeight="1" x14ac:dyDescent="0.25">
      <c r="A49" s="57">
        <v>7</v>
      </c>
      <c r="B49" s="85" t="s">
        <v>411</v>
      </c>
      <c r="C49" s="86"/>
      <c r="D49" s="54" t="s">
        <v>67</v>
      </c>
      <c r="E49" s="12">
        <v>1994.1</v>
      </c>
      <c r="F49" s="57">
        <v>1</v>
      </c>
      <c r="G49" s="58" t="s">
        <v>77</v>
      </c>
      <c r="H49" s="87" t="s">
        <v>412</v>
      </c>
      <c r="I49" s="88"/>
    </row>
    <row r="50" spans="1:9" s="16" customFormat="1" ht="56.25" customHeight="1" x14ac:dyDescent="0.25">
      <c r="A50" s="57">
        <v>8</v>
      </c>
      <c r="B50" s="85" t="s">
        <v>413</v>
      </c>
      <c r="C50" s="86"/>
      <c r="D50" s="54" t="s">
        <v>67</v>
      </c>
      <c r="E50" s="12">
        <v>2076.2800000000002</v>
      </c>
      <c r="F50" s="57">
        <v>1</v>
      </c>
      <c r="G50" s="58" t="s">
        <v>77</v>
      </c>
      <c r="H50" s="87" t="s">
        <v>414</v>
      </c>
      <c r="I50" s="88"/>
    </row>
    <row r="51" spans="1:9" ht="34.5" customHeight="1" x14ac:dyDescent="0.25">
      <c r="A51" s="134" t="s">
        <v>38</v>
      </c>
      <c r="B51" s="135"/>
      <c r="C51" s="135"/>
      <c r="D51" s="136"/>
      <c r="E51" s="12">
        <f>SUM(E43:E50)</f>
        <v>22435.609999999997</v>
      </c>
      <c r="F51" s="72" t="s">
        <v>39</v>
      </c>
      <c r="G51" s="129"/>
      <c r="H51" s="137" t="s">
        <v>52</v>
      </c>
      <c r="I51" s="138"/>
    </row>
    <row r="53" spans="1:9" x14ac:dyDescent="0.25">
      <c r="A53" s="3" t="s">
        <v>40</v>
      </c>
      <c r="H53" s="19">
        <v>157996.22</v>
      </c>
      <c r="I53" s="3" t="s">
        <v>28</v>
      </c>
    </row>
    <row r="54" spans="1:9" ht="36.75" customHeight="1" x14ac:dyDescent="0.25">
      <c r="A54" s="79" t="s">
        <v>37</v>
      </c>
      <c r="B54" s="79"/>
      <c r="C54" s="79"/>
      <c r="D54" s="79"/>
      <c r="E54" s="79"/>
      <c r="F54" s="79"/>
      <c r="G54" s="79"/>
      <c r="H54" s="79"/>
      <c r="I54" s="79"/>
    </row>
    <row r="56" spans="1:9" s="26" customFormat="1" ht="56.25" customHeight="1" x14ac:dyDescent="0.2">
      <c r="A56" s="59" t="s">
        <v>0</v>
      </c>
      <c r="B56" s="59" t="s">
        <v>41</v>
      </c>
      <c r="C56" s="59" t="s">
        <v>42</v>
      </c>
      <c r="D56" s="85" t="s">
        <v>43</v>
      </c>
      <c r="E56" s="132"/>
      <c r="F56" s="86"/>
    </row>
    <row r="57" spans="1:9" s="2" customFormat="1" x14ac:dyDescent="0.25">
      <c r="A57" s="57">
        <v>1</v>
      </c>
      <c r="B57" s="57">
        <v>2</v>
      </c>
      <c r="C57" s="57">
        <v>3</v>
      </c>
      <c r="D57" s="87">
        <v>4</v>
      </c>
      <c r="E57" s="133"/>
      <c r="F57" s="128"/>
    </row>
    <row r="58" spans="1:9" x14ac:dyDescent="0.25">
      <c r="A58" s="57" t="s">
        <v>39</v>
      </c>
      <c r="B58" s="57" t="s">
        <v>39</v>
      </c>
      <c r="C58" s="57" t="s">
        <v>39</v>
      </c>
      <c r="D58" s="83" t="s">
        <v>39</v>
      </c>
      <c r="E58" s="84"/>
      <c r="F58" s="84"/>
    </row>
    <row r="60" spans="1:9" ht="69.75" customHeight="1" x14ac:dyDescent="0.25">
      <c r="A60" s="79" t="s">
        <v>44</v>
      </c>
      <c r="B60" s="80"/>
      <c r="C60" s="80"/>
      <c r="D60" s="80"/>
      <c r="E60" s="80"/>
      <c r="F60" s="80"/>
      <c r="G60" s="80"/>
      <c r="H60" s="80"/>
      <c r="I60" s="80"/>
    </row>
    <row r="62" spans="1:9" ht="78.75" x14ac:dyDescent="0.25">
      <c r="A62" s="54" t="s">
        <v>0</v>
      </c>
      <c r="B62" s="72" t="s">
        <v>45</v>
      </c>
      <c r="C62" s="73"/>
      <c r="D62" s="54" t="s">
        <v>46</v>
      </c>
      <c r="E62" s="54" t="s">
        <v>47</v>
      </c>
      <c r="F62" s="54" t="s">
        <v>48</v>
      </c>
      <c r="G62" s="54" t="s">
        <v>49</v>
      </c>
    </row>
    <row r="63" spans="1:9" x14ac:dyDescent="0.25">
      <c r="A63" s="54">
        <v>1</v>
      </c>
      <c r="B63" s="72">
        <v>2</v>
      </c>
      <c r="C63" s="73"/>
      <c r="D63" s="54">
        <v>3</v>
      </c>
      <c r="E63" s="54">
        <v>4</v>
      </c>
      <c r="F63" s="54">
        <v>5</v>
      </c>
      <c r="G63" s="54">
        <v>6</v>
      </c>
    </row>
    <row r="64" spans="1:9" ht="31.5" customHeight="1" x14ac:dyDescent="0.25">
      <c r="A64" s="11">
        <v>1</v>
      </c>
      <c r="B64" s="74" t="s">
        <v>50</v>
      </c>
      <c r="C64" s="75"/>
      <c r="D64" s="20">
        <v>0</v>
      </c>
      <c r="E64" s="20">
        <f>G33+H53</f>
        <v>639055.80999999994</v>
      </c>
      <c r="F64" s="20">
        <v>548039.23</v>
      </c>
      <c r="G64" s="12">
        <f>E64-F64</f>
        <v>91016.579999999958</v>
      </c>
      <c r="I64" s="22"/>
    </row>
    <row r="65" spans="1:7" ht="32.25" customHeight="1" x14ac:dyDescent="0.25">
      <c r="A65" s="11">
        <v>2</v>
      </c>
      <c r="B65" s="74" t="s">
        <v>51</v>
      </c>
      <c r="C65" s="75"/>
      <c r="D65" s="20">
        <v>0</v>
      </c>
      <c r="E65" s="20" t="s">
        <v>39</v>
      </c>
      <c r="F65" s="20" t="s">
        <v>39</v>
      </c>
      <c r="G65" s="12" t="s">
        <v>39</v>
      </c>
    </row>
    <row r="66" spans="1:7" x14ac:dyDescent="0.25">
      <c r="A66" s="76" t="s">
        <v>38</v>
      </c>
      <c r="B66" s="77"/>
      <c r="C66" s="78"/>
      <c r="D66" s="20">
        <f>SUM(D64:D65)</f>
        <v>0</v>
      </c>
      <c r="E66" s="20">
        <f>SUM(E64:E65)</f>
        <v>639055.80999999994</v>
      </c>
      <c r="F66" s="20">
        <f>SUM(F64:F65)</f>
        <v>548039.23</v>
      </c>
      <c r="G66" s="12">
        <f>SUM(G64:G65)</f>
        <v>91016.579999999958</v>
      </c>
    </row>
  </sheetData>
  <mergeCells count="69">
    <mergeCell ref="B63:C63"/>
    <mergeCell ref="B64:C64"/>
    <mergeCell ref="B65:C65"/>
    <mergeCell ref="A66:C66"/>
    <mergeCell ref="B47:C47"/>
    <mergeCell ref="A54:I54"/>
    <mergeCell ref="D56:F56"/>
    <mergeCell ref="D57:F57"/>
    <mergeCell ref="D58:F58"/>
    <mergeCell ref="A60:I60"/>
    <mergeCell ref="B62:C62"/>
    <mergeCell ref="B45:C45"/>
    <mergeCell ref="H45:I45"/>
    <mergeCell ref="B46:C46"/>
    <mergeCell ref="H46:I46"/>
    <mergeCell ref="A51:D51"/>
    <mergeCell ref="F51:G51"/>
    <mergeCell ref="H51:I51"/>
    <mergeCell ref="B50:C50"/>
    <mergeCell ref="H50:I50"/>
    <mergeCell ref="H47:I47"/>
    <mergeCell ref="B48:C48"/>
    <mergeCell ref="H48:I48"/>
    <mergeCell ref="B49:C49"/>
    <mergeCell ref="H49:I49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51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zoomScale="80" zoomScaleNormal="80" workbookViewId="0">
      <selection activeCell="E69" sqref="E69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415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3082.2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3082.2</v>
      </c>
      <c r="G24" s="14">
        <v>43271.519999999997</v>
      </c>
      <c r="H24" s="13">
        <f>F24</f>
        <v>3082.2</v>
      </c>
      <c r="I24" s="14">
        <v>43271.519999999997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3082.2</v>
      </c>
      <c r="G25" s="14">
        <v>110491.52</v>
      </c>
      <c r="H25" s="13">
        <f t="shared" ref="H25:H32" si="0">F25</f>
        <v>3082.2</v>
      </c>
      <c r="I25" s="14">
        <v>123142.87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3082.2</v>
      </c>
      <c r="G26" s="14">
        <v>12460.13</v>
      </c>
      <c r="H26" s="13">
        <f t="shared" si="0"/>
        <v>3082.2</v>
      </c>
      <c r="I26" s="14">
        <v>12460.13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3082.2</v>
      </c>
      <c r="G27" s="14">
        <v>49840.51</v>
      </c>
      <c r="H27" s="13">
        <f t="shared" si="0"/>
        <v>3082.2</v>
      </c>
      <c r="I27" s="14">
        <v>49840.51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3082.2</v>
      </c>
      <c r="G28" s="14">
        <v>140654.98000000001</v>
      </c>
      <c r="H28" s="13">
        <f t="shared" si="0"/>
        <v>3082.2</v>
      </c>
      <c r="I28" s="14">
        <v>142408.98000000001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3082.2</v>
      </c>
      <c r="G29" s="14">
        <v>30487.47</v>
      </c>
      <c r="H29" s="13">
        <f t="shared" si="0"/>
        <v>3082.2</v>
      </c>
      <c r="I29" s="14">
        <v>60266.18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3082.2</v>
      </c>
      <c r="G30" s="14">
        <v>35730.639999999999</v>
      </c>
      <c r="H30" s="13">
        <f t="shared" si="0"/>
        <v>3082.2</v>
      </c>
      <c r="I30" s="14">
        <v>23050.48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3082.2</v>
      </c>
      <c r="G31" s="14">
        <v>5243.23</v>
      </c>
      <c r="H31" s="13">
        <f t="shared" si="0"/>
        <v>3082.2</v>
      </c>
      <c r="I31" s="14">
        <v>1109.5899999999999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3082.2</v>
      </c>
      <c r="G32" s="12">
        <v>52786.080000000002</v>
      </c>
      <c r="H32" s="13">
        <f t="shared" si="0"/>
        <v>3082.2</v>
      </c>
      <c r="I32" s="14">
        <v>23465.95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480966.08</v>
      </c>
      <c r="H33" s="10" t="s">
        <v>39</v>
      </c>
      <c r="I33" s="15">
        <f>SUM(I24:I32)</f>
        <v>479016.21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E53</f>
        <v>105042.56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416</v>
      </c>
      <c r="C43" s="86"/>
      <c r="D43" s="54" t="s">
        <v>67</v>
      </c>
      <c r="E43" s="12">
        <v>3633.5</v>
      </c>
      <c r="F43" s="57">
        <v>1</v>
      </c>
      <c r="G43" s="58" t="s">
        <v>77</v>
      </c>
      <c r="H43" s="87" t="s">
        <v>417</v>
      </c>
      <c r="I43" s="88"/>
    </row>
    <row r="44" spans="1:9" s="16" customFormat="1" ht="56.25" customHeight="1" x14ac:dyDescent="0.25">
      <c r="A44" s="57">
        <v>2</v>
      </c>
      <c r="B44" s="85" t="s">
        <v>418</v>
      </c>
      <c r="C44" s="86"/>
      <c r="D44" s="54" t="s">
        <v>67</v>
      </c>
      <c r="E44" s="12">
        <v>3326</v>
      </c>
      <c r="F44" s="57">
        <v>1</v>
      </c>
      <c r="G44" s="58" t="s">
        <v>77</v>
      </c>
      <c r="H44" s="87" t="s">
        <v>419</v>
      </c>
      <c r="I44" s="88"/>
    </row>
    <row r="45" spans="1:9" s="16" customFormat="1" ht="56.25" customHeight="1" x14ac:dyDescent="0.25">
      <c r="A45" s="57">
        <v>3</v>
      </c>
      <c r="B45" s="85" t="s">
        <v>423</v>
      </c>
      <c r="C45" s="86"/>
      <c r="D45" s="54" t="s">
        <v>67</v>
      </c>
      <c r="E45" s="12">
        <v>1909</v>
      </c>
      <c r="F45" s="57">
        <v>1</v>
      </c>
      <c r="G45" s="58" t="s">
        <v>77</v>
      </c>
      <c r="H45" s="87" t="s">
        <v>422</v>
      </c>
      <c r="I45" s="88"/>
    </row>
    <row r="46" spans="1:9" s="16" customFormat="1" ht="56.25" customHeight="1" x14ac:dyDescent="0.25">
      <c r="A46" s="57">
        <v>4</v>
      </c>
      <c r="B46" s="85" t="s">
        <v>421</v>
      </c>
      <c r="C46" s="86"/>
      <c r="D46" s="54" t="s">
        <v>67</v>
      </c>
      <c r="E46" s="12">
        <v>1909</v>
      </c>
      <c r="F46" s="57">
        <v>1</v>
      </c>
      <c r="G46" s="58" t="s">
        <v>77</v>
      </c>
      <c r="H46" s="87" t="s">
        <v>420</v>
      </c>
      <c r="I46" s="88"/>
    </row>
    <row r="47" spans="1:9" s="16" customFormat="1" ht="56.25" customHeight="1" x14ac:dyDescent="0.25">
      <c r="A47" s="57">
        <v>5</v>
      </c>
      <c r="B47" s="85" t="s">
        <v>424</v>
      </c>
      <c r="C47" s="86"/>
      <c r="D47" s="54" t="s">
        <v>67</v>
      </c>
      <c r="E47" s="12">
        <v>2591.4</v>
      </c>
      <c r="F47" s="57">
        <v>1</v>
      </c>
      <c r="G47" s="58" t="s">
        <v>77</v>
      </c>
      <c r="H47" s="87" t="s">
        <v>425</v>
      </c>
      <c r="I47" s="88"/>
    </row>
    <row r="48" spans="1:9" s="16" customFormat="1" ht="56.25" customHeight="1" x14ac:dyDescent="0.25">
      <c r="A48" s="57">
        <v>6</v>
      </c>
      <c r="B48" s="85" t="s">
        <v>426</v>
      </c>
      <c r="C48" s="86"/>
      <c r="D48" s="54" t="s">
        <v>67</v>
      </c>
      <c r="E48" s="12">
        <v>2181</v>
      </c>
      <c r="F48" s="57">
        <v>1</v>
      </c>
      <c r="G48" s="58" t="s">
        <v>77</v>
      </c>
      <c r="H48" s="87" t="s">
        <v>427</v>
      </c>
      <c r="I48" s="88"/>
    </row>
    <row r="49" spans="1:9" s="16" customFormat="1" ht="56.25" customHeight="1" x14ac:dyDescent="0.25">
      <c r="A49" s="57">
        <v>7</v>
      </c>
      <c r="B49" s="85" t="s">
        <v>428</v>
      </c>
      <c r="C49" s="86"/>
      <c r="D49" s="54" t="s">
        <v>67</v>
      </c>
      <c r="E49" s="12">
        <v>7053</v>
      </c>
      <c r="F49" s="57">
        <v>2</v>
      </c>
      <c r="G49" s="58" t="s">
        <v>145</v>
      </c>
      <c r="H49" s="87" t="s">
        <v>429</v>
      </c>
      <c r="I49" s="88"/>
    </row>
    <row r="50" spans="1:9" s="16" customFormat="1" ht="56.25" customHeight="1" x14ac:dyDescent="0.25">
      <c r="A50" s="57">
        <v>8</v>
      </c>
      <c r="B50" s="85" t="s">
        <v>431</v>
      </c>
      <c r="C50" s="86"/>
      <c r="D50" s="54" t="s">
        <v>67</v>
      </c>
      <c r="E50" s="12">
        <v>3245.85</v>
      </c>
      <c r="F50" s="57">
        <v>1</v>
      </c>
      <c r="G50" s="58" t="s">
        <v>77</v>
      </c>
      <c r="H50" s="87" t="s">
        <v>432</v>
      </c>
      <c r="I50" s="88"/>
    </row>
    <row r="51" spans="1:9" s="16" customFormat="1" ht="56.25" customHeight="1" x14ac:dyDescent="0.25">
      <c r="A51" s="57">
        <v>9</v>
      </c>
      <c r="B51" s="85" t="s">
        <v>433</v>
      </c>
      <c r="C51" s="86"/>
      <c r="D51" s="54" t="s">
        <v>67</v>
      </c>
      <c r="E51" s="12">
        <v>2242.7600000000002</v>
      </c>
      <c r="F51" s="57">
        <v>1</v>
      </c>
      <c r="G51" s="58" t="s">
        <v>77</v>
      </c>
      <c r="H51" s="87" t="s">
        <v>434</v>
      </c>
      <c r="I51" s="88"/>
    </row>
    <row r="52" spans="1:9" s="16" customFormat="1" ht="56.25" customHeight="1" x14ac:dyDescent="0.25">
      <c r="A52" s="57">
        <v>10</v>
      </c>
      <c r="B52" s="85" t="s">
        <v>382</v>
      </c>
      <c r="C52" s="86"/>
      <c r="D52" s="54" t="s">
        <v>67</v>
      </c>
      <c r="E52" s="12">
        <v>76951.05</v>
      </c>
      <c r="F52" s="57">
        <v>1</v>
      </c>
      <c r="G52" s="58" t="s">
        <v>77</v>
      </c>
      <c r="H52" s="87" t="s">
        <v>435</v>
      </c>
      <c r="I52" s="88"/>
    </row>
    <row r="53" spans="1:9" ht="34.5" customHeight="1" x14ac:dyDescent="0.25">
      <c r="A53" s="134" t="s">
        <v>38</v>
      </c>
      <c r="B53" s="135"/>
      <c r="C53" s="135"/>
      <c r="D53" s="136"/>
      <c r="E53" s="12">
        <f>SUM(E43:E52)</f>
        <v>105042.56</v>
      </c>
      <c r="F53" s="72" t="s">
        <v>39</v>
      </c>
      <c r="G53" s="129"/>
      <c r="H53" s="137" t="s">
        <v>52</v>
      </c>
      <c r="I53" s="138"/>
    </row>
    <row r="55" spans="1:9" x14ac:dyDescent="0.25">
      <c r="A55" s="3" t="s">
        <v>40</v>
      </c>
      <c r="H55" s="19">
        <v>157716.5</v>
      </c>
      <c r="I55" s="3" t="s">
        <v>28</v>
      </c>
    </row>
    <row r="56" spans="1:9" ht="36.75" customHeight="1" x14ac:dyDescent="0.25">
      <c r="A56" s="79" t="s">
        <v>37</v>
      </c>
      <c r="B56" s="79"/>
      <c r="C56" s="79"/>
      <c r="D56" s="79"/>
      <c r="E56" s="79"/>
      <c r="F56" s="79"/>
      <c r="G56" s="79"/>
      <c r="H56" s="79"/>
      <c r="I56" s="79"/>
    </row>
    <row r="58" spans="1:9" s="26" customFormat="1" ht="56.25" customHeight="1" x14ac:dyDescent="0.2">
      <c r="A58" s="59" t="s">
        <v>0</v>
      </c>
      <c r="B58" s="59" t="s">
        <v>41</v>
      </c>
      <c r="C58" s="59" t="s">
        <v>42</v>
      </c>
      <c r="D58" s="85" t="s">
        <v>43</v>
      </c>
      <c r="E58" s="132"/>
      <c r="F58" s="86"/>
    </row>
    <row r="59" spans="1:9" s="2" customFormat="1" x14ac:dyDescent="0.25">
      <c r="A59" s="57">
        <v>1</v>
      </c>
      <c r="B59" s="57">
        <v>2</v>
      </c>
      <c r="C59" s="57">
        <v>3</v>
      </c>
      <c r="D59" s="87">
        <v>4</v>
      </c>
      <c r="E59" s="133"/>
      <c r="F59" s="128"/>
    </row>
    <row r="60" spans="1:9" x14ac:dyDescent="0.25">
      <c r="A60" s="57" t="s">
        <v>39</v>
      </c>
      <c r="B60" s="57" t="s">
        <v>39</v>
      </c>
      <c r="C60" s="57" t="s">
        <v>39</v>
      </c>
      <c r="D60" s="83" t="s">
        <v>39</v>
      </c>
      <c r="E60" s="84"/>
      <c r="F60" s="84"/>
    </row>
    <row r="62" spans="1:9" ht="69.75" customHeight="1" x14ac:dyDescent="0.25">
      <c r="A62" s="79" t="s">
        <v>44</v>
      </c>
      <c r="B62" s="80"/>
      <c r="C62" s="80"/>
      <c r="D62" s="80"/>
      <c r="E62" s="80"/>
      <c r="F62" s="80"/>
      <c r="G62" s="80"/>
      <c r="H62" s="80"/>
      <c r="I62" s="80"/>
    </row>
    <row r="64" spans="1:9" ht="78.75" x14ac:dyDescent="0.25">
      <c r="A64" s="54" t="s">
        <v>0</v>
      </c>
      <c r="B64" s="72" t="s">
        <v>45</v>
      </c>
      <c r="C64" s="73"/>
      <c r="D64" s="54" t="s">
        <v>46</v>
      </c>
      <c r="E64" s="54" t="s">
        <v>47</v>
      </c>
      <c r="F64" s="54" t="s">
        <v>48</v>
      </c>
      <c r="G64" s="54" t="s">
        <v>49</v>
      </c>
    </row>
    <row r="65" spans="1:9" x14ac:dyDescent="0.25">
      <c r="A65" s="54">
        <v>1</v>
      </c>
      <c r="B65" s="72">
        <v>2</v>
      </c>
      <c r="C65" s="73"/>
      <c r="D65" s="54">
        <v>3</v>
      </c>
      <c r="E65" s="54">
        <v>4</v>
      </c>
      <c r="F65" s="54">
        <v>5</v>
      </c>
      <c r="G65" s="54">
        <v>6</v>
      </c>
    </row>
    <row r="66" spans="1:9" ht="31.5" customHeight="1" x14ac:dyDescent="0.25">
      <c r="A66" s="11">
        <v>1</v>
      </c>
      <c r="B66" s="74" t="s">
        <v>50</v>
      </c>
      <c r="C66" s="75"/>
      <c r="D66" s="20">
        <v>0</v>
      </c>
      <c r="E66" s="20">
        <f>G33+H55</f>
        <v>638682.58000000007</v>
      </c>
      <c r="F66" s="20">
        <v>548016.24</v>
      </c>
      <c r="G66" s="12">
        <f>E66-F66</f>
        <v>90666.340000000084</v>
      </c>
      <c r="I66" s="22"/>
    </row>
    <row r="67" spans="1:9" ht="32.25" customHeight="1" x14ac:dyDescent="0.25">
      <c r="A67" s="11">
        <v>2</v>
      </c>
      <c r="B67" s="74" t="s">
        <v>51</v>
      </c>
      <c r="C67" s="75"/>
      <c r="D67" s="20">
        <v>0</v>
      </c>
      <c r="E67" s="20" t="s">
        <v>39</v>
      </c>
      <c r="F67" s="20" t="s">
        <v>39</v>
      </c>
      <c r="G67" s="12" t="s">
        <v>39</v>
      </c>
    </row>
    <row r="68" spans="1:9" x14ac:dyDescent="0.25">
      <c r="A68" s="76" t="s">
        <v>38</v>
      </c>
      <c r="B68" s="77"/>
      <c r="C68" s="78"/>
      <c r="D68" s="20">
        <f>SUM(D66:D67)</f>
        <v>0</v>
      </c>
      <c r="E68" s="20">
        <f>SUM(E66:E67)</f>
        <v>638682.58000000007</v>
      </c>
      <c r="F68" s="20">
        <f>SUM(F66:F67)</f>
        <v>548016.24</v>
      </c>
      <c r="G68" s="12">
        <f>SUM(G66:G67)</f>
        <v>90666.340000000084</v>
      </c>
    </row>
  </sheetData>
  <mergeCells count="73">
    <mergeCell ref="A68:C68"/>
    <mergeCell ref="B50:C50"/>
    <mergeCell ref="H50:I50"/>
    <mergeCell ref="B51:C51"/>
    <mergeCell ref="H51:I51"/>
    <mergeCell ref="B52:C52"/>
    <mergeCell ref="H52:I52"/>
    <mergeCell ref="D60:F60"/>
    <mergeCell ref="A62:I62"/>
    <mergeCell ref="B64:C64"/>
    <mergeCell ref="B65:C65"/>
    <mergeCell ref="B66:C66"/>
    <mergeCell ref="B67:C67"/>
    <mergeCell ref="A53:D53"/>
    <mergeCell ref="F53:G53"/>
    <mergeCell ref="H53:I53"/>
    <mergeCell ref="A56:I56"/>
    <mergeCell ref="D58:F58"/>
    <mergeCell ref="D59:F59"/>
    <mergeCell ref="B48:C48"/>
    <mergeCell ref="H48:I48"/>
    <mergeCell ref="B49:C49"/>
    <mergeCell ref="H49:I49"/>
    <mergeCell ref="B45:C45"/>
    <mergeCell ref="H45:I45"/>
    <mergeCell ref="B46:C46"/>
    <mergeCell ref="H46:I46"/>
    <mergeCell ref="B47:C47"/>
    <mergeCell ref="H47:I47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53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opLeftCell="A10" zoomScale="70" zoomScaleNormal="70" workbookViewId="0">
      <selection activeCell="E65" sqref="E65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436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3094.11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3094.11</v>
      </c>
      <c r="G24" s="14">
        <v>43438.64</v>
      </c>
      <c r="H24" s="13">
        <f>F24</f>
        <v>3094.11</v>
      </c>
      <c r="I24" s="14">
        <v>43438.64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3094.11</v>
      </c>
      <c r="G25" s="14">
        <v>110918.29</v>
      </c>
      <c r="H25" s="13">
        <f t="shared" ref="H25:H32" si="0">F25</f>
        <v>3094.11</v>
      </c>
      <c r="I25" s="14">
        <v>33434.33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3094.11</v>
      </c>
      <c r="G26" s="14">
        <v>12508.25</v>
      </c>
      <c r="H26" s="13">
        <f t="shared" si="0"/>
        <v>3094.11</v>
      </c>
      <c r="I26" s="14">
        <v>12508.25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3094.11</v>
      </c>
      <c r="G27" s="14">
        <v>50033.09</v>
      </c>
      <c r="H27" s="13">
        <f t="shared" si="0"/>
        <v>3094.11</v>
      </c>
      <c r="I27" s="14">
        <v>50033.09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3094.11</v>
      </c>
      <c r="G28" s="14">
        <v>141198.31</v>
      </c>
      <c r="H28" s="13">
        <f t="shared" si="0"/>
        <v>3094.11</v>
      </c>
      <c r="I28" s="14">
        <v>141198.31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3094.11</v>
      </c>
      <c r="G29" s="14">
        <v>30605.18</v>
      </c>
      <c r="H29" s="13">
        <f t="shared" si="0"/>
        <v>3094.11</v>
      </c>
      <c r="I29" s="14">
        <v>24520.16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3094.11</v>
      </c>
      <c r="G30" s="14">
        <v>35868.68</v>
      </c>
      <c r="H30" s="13">
        <f t="shared" si="0"/>
        <v>3094.11</v>
      </c>
      <c r="I30" s="14">
        <v>31269.15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3094.11</v>
      </c>
      <c r="G31" s="14">
        <v>5263.49</v>
      </c>
      <c r="H31" s="13">
        <f t="shared" si="0"/>
        <v>3094.11</v>
      </c>
      <c r="I31" s="14">
        <v>1114.1500000000001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3094.11</v>
      </c>
      <c r="G32" s="12">
        <v>52989.99</v>
      </c>
      <c r="H32" s="13">
        <f t="shared" si="0"/>
        <v>3094.11</v>
      </c>
      <c r="I32" s="14">
        <v>16558.07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482823.91999999993</v>
      </c>
      <c r="H33" s="10" t="s">
        <v>39</v>
      </c>
      <c r="I33" s="15">
        <f>SUM(I24:I32)</f>
        <v>354074.15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E49</f>
        <v>22296.84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437</v>
      </c>
      <c r="C43" s="86"/>
      <c r="D43" s="54" t="s">
        <v>67</v>
      </c>
      <c r="E43" s="12">
        <v>5002.5</v>
      </c>
      <c r="F43" s="57">
        <v>4</v>
      </c>
      <c r="G43" s="58" t="s">
        <v>145</v>
      </c>
      <c r="H43" s="87" t="s">
        <v>438</v>
      </c>
      <c r="I43" s="88"/>
    </row>
    <row r="44" spans="1:9" s="16" customFormat="1" ht="56.25" customHeight="1" x14ac:dyDescent="0.25">
      <c r="A44" s="57">
        <v>2</v>
      </c>
      <c r="B44" s="85" t="s">
        <v>439</v>
      </c>
      <c r="C44" s="86"/>
      <c r="D44" s="54" t="s">
        <v>67</v>
      </c>
      <c r="E44" s="12">
        <v>2075.96</v>
      </c>
      <c r="F44" s="57">
        <v>1</v>
      </c>
      <c r="G44" s="58" t="s">
        <v>77</v>
      </c>
      <c r="H44" s="87" t="s">
        <v>440</v>
      </c>
      <c r="I44" s="88"/>
    </row>
    <row r="45" spans="1:9" s="16" customFormat="1" ht="56.25" customHeight="1" x14ac:dyDescent="0.25">
      <c r="A45" s="57">
        <v>3</v>
      </c>
      <c r="B45" s="85" t="s">
        <v>441</v>
      </c>
      <c r="C45" s="86"/>
      <c r="D45" s="54" t="s">
        <v>67</v>
      </c>
      <c r="E45" s="12">
        <v>1893</v>
      </c>
      <c r="F45" s="57">
        <v>1</v>
      </c>
      <c r="G45" s="58" t="s">
        <v>77</v>
      </c>
      <c r="H45" s="87" t="s">
        <v>442</v>
      </c>
      <c r="I45" s="88"/>
    </row>
    <row r="46" spans="1:9" s="16" customFormat="1" ht="56.25" customHeight="1" x14ac:dyDescent="0.25">
      <c r="A46" s="57">
        <v>4</v>
      </c>
      <c r="B46" s="85" t="s">
        <v>328</v>
      </c>
      <c r="C46" s="86"/>
      <c r="D46" s="54" t="s">
        <v>67</v>
      </c>
      <c r="E46" s="12">
        <v>8844.32</v>
      </c>
      <c r="F46" s="57">
        <v>1</v>
      </c>
      <c r="G46" s="58" t="s">
        <v>77</v>
      </c>
      <c r="H46" s="87" t="s">
        <v>443</v>
      </c>
      <c r="I46" s="88"/>
    </row>
    <row r="47" spans="1:9" s="16" customFormat="1" ht="56.25" customHeight="1" x14ac:dyDescent="0.25">
      <c r="A47" s="57">
        <v>5</v>
      </c>
      <c r="B47" s="85" t="s">
        <v>444</v>
      </c>
      <c r="C47" s="86"/>
      <c r="D47" s="54" t="s">
        <v>67</v>
      </c>
      <c r="E47" s="12">
        <v>2242.7600000000002</v>
      </c>
      <c r="F47" s="57">
        <v>1</v>
      </c>
      <c r="G47" s="58" t="s">
        <v>77</v>
      </c>
      <c r="H47" s="87" t="s">
        <v>445</v>
      </c>
      <c r="I47" s="88"/>
    </row>
    <row r="48" spans="1:9" s="16" customFormat="1" ht="56.25" customHeight="1" x14ac:dyDescent="0.25">
      <c r="A48" s="57">
        <v>6</v>
      </c>
      <c r="B48" s="85" t="s">
        <v>446</v>
      </c>
      <c r="C48" s="86"/>
      <c r="D48" s="54" t="s">
        <v>67</v>
      </c>
      <c r="E48" s="12">
        <v>2238.3000000000002</v>
      </c>
      <c r="F48" s="57">
        <v>1</v>
      </c>
      <c r="G48" s="58" t="s">
        <v>77</v>
      </c>
      <c r="H48" s="87" t="s">
        <v>447</v>
      </c>
      <c r="I48" s="88"/>
    </row>
    <row r="49" spans="1:9" ht="34.5" customHeight="1" x14ac:dyDescent="0.25">
      <c r="A49" s="134" t="s">
        <v>38</v>
      </c>
      <c r="B49" s="135"/>
      <c r="C49" s="135"/>
      <c r="D49" s="136"/>
      <c r="E49" s="12">
        <f>SUM(E43:E48)</f>
        <v>22296.84</v>
      </c>
      <c r="F49" s="72" t="s">
        <v>39</v>
      </c>
      <c r="G49" s="129"/>
      <c r="H49" s="137" t="s">
        <v>52</v>
      </c>
      <c r="I49" s="138"/>
    </row>
    <row r="51" spans="1:9" x14ac:dyDescent="0.25">
      <c r="A51" s="3" t="s">
        <v>40</v>
      </c>
      <c r="H51" s="19">
        <v>158325.79999999999</v>
      </c>
      <c r="I51" s="3" t="s">
        <v>28</v>
      </c>
    </row>
    <row r="52" spans="1:9" ht="36.75" customHeight="1" x14ac:dyDescent="0.25">
      <c r="A52" s="79" t="s">
        <v>37</v>
      </c>
      <c r="B52" s="79"/>
      <c r="C52" s="79"/>
      <c r="D52" s="79"/>
      <c r="E52" s="79"/>
      <c r="F52" s="79"/>
      <c r="G52" s="79"/>
      <c r="H52" s="79"/>
      <c r="I52" s="79"/>
    </row>
    <row r="54" spans="1:9" s="26" customFormat="1" ht="56.25" customHeight="1" x14ac:dyDescent="0.2">
      <c r="A54" s="59" t="s">
        <v>0</v>
      </c>
      <c r="B54" s="59" t="s">
        <v>41</v>
      </c>
      <c r="C54" s="59" t="s">
        <v>42</v>
      </c>
      <c r="D54" s="85" t="s">
        <v>43</v>
      </c>
      <c r="E54" s="132"/>
      <c r="F54" s="86"/>
    </row>
    <row r="55" spans="1:9" s="2" customFormat="1" x14ac:dyDescent="0.25">
      <c r="A55" s="57">
        <v>1</v>
      </c>
      <c r="B55" s="57">
        <v>2</v>
      </c>
      <c r="C55" s="57">
        <v>3</v>
      </c>
      <c r="D55" s="87">
        <v>4</v>
      </c>
      <c r="E55" s="133"/>
      <c r="F55" s="128"/>
    </row>
    <row r="56" spans="1:9" x14ac:dyDescent="0.25">
      <c r="A56" s="57" t="s">
        <v>39</v>
      </c>
      <c r="B56" s="57" t="s">
        <v>39</v>
      </c>
      <c r="C56" s="57" t="s">
        <v>39</v>
      </c>
      <c r="D56" s="83" t="s">
        <v>39</v>
      </c>
      <c r="E56" s="84"/>
      <c r="F56" s="84"/>
    </row>
    <row r="58" spans="1:9" ht="69.75" customHeight="1" x14ac:dyDescent="0.25">
      <c r="A58" s="79" t="s">
        <v>44</v>
      </c>
      <c r="B58" s="80"/>
      <c r="C58" s="80"/>
      <c r="D58" s="80"/>
      <c r="E58" s="80"/>
      <c r="F58" s="80"/>
      <c r="G58" s="80"/>
      <c r="H58" s="80"/>
      <c r="I58" s="80"/>
    </row>
    <row r="60" spans="1:9" ht="78.75" x14ac:dyDescent="0.25">
      <c r="A60" s="54" t="s">
        <v>0</v>
      </c>
      <c r="B60" s="72" t="s">
        <v>45</v>
      </c>
      <c r="C60" s="73"/>
      <c r="D60" s="54" t="s">
        <v>46</v>
      </c>
      <c r="E60" s="54" t="s">
        <v>47</v>
      </c>
      <c r="F60" s="54" t="s">
        <v>48</v>
      </c>
      <c r="G60" s="54" t="s">
        <v>49</v>
      </c>
    </row>
    <row r="61" spans="1:9" x14ac:dyDescent="0.25">
      <c r="A61" s="54">
        <v>1</v>
      </c>
      <c r="B61" s="72">
        <v>2</v>
      </c>
      <c r="C61" s="73"/>
      <c r="D61" s="54">
        <v>3</v>
      </c>
      <c r="E61" s="54">
        <v>4</v>
      </c>
      <c r="F61" s="54">
        <v>5</v>
      </c>
      <c r="G61" s="54">
        <v>6</v>
      </c>
    </row>
    <row r="62" spans="1:9" ht="31.5" customHeight="1" x14ac:dyDescent="0.25">
      <c r="A62" s="11">
        <v>1</v>
      </c>
      <c r="B62" s="74" t="s">
        <v>50</v>
      </c>
      <c r="C62" s="75"/>
      <c r="D62" s="20">
        <v>0</v>
      </c>
      <c r="E62" s="20">
        <f>G33+H51</f>
        <v>641149.72</v>
      </c>
      <c r="F62" s="20">
        <v>592538.97</v>
      </c>
      <c r="G62" s="12">
        <f>E62-F62</f>
        <v>48610.75</v>
      </c>
      <c r="I62" s="22"/>
    </row>
    <row r="63" spans="1:9" ht="32.25" customHeight="1" x14ac:dyDescent="0.25">
      <c r="A63" s="11">
        <v>2</v>
      </c>
      <c r="B63" s="74" t="s">
        <v>51</v>
      </c>
      <c r="C63" s="75"/>
      <c r="D63" s="20">
        <v>0</v>
      </c>
      <c r="E63" s="20" t="s">
        <v>39</v>
      </c>
      <c r="F63" s="20" t="s">
        <v>39</v>
      </c>
      <c r="G63" s="12" t="s">
        <v>39</v>
      </c>
    </row>
    <row r="64" spans="1:9" x14ac:dyDescent="0.25">
      <c r="A64" s="76" t="s">
        <v>38</v>
      </c>
      <c r="B64" s="77"/>
      <c r="C64" s="78"/>
      <c r="D64" s="20">
        <f>SUM(D62:D63)</f>
        <v>0</v>
      </c>
      <c r="E64" s="20">
        <f>SUM(E62:E63)</f>
        <v>641149.72</v>
      </c>
      <c r="F64" s="20">
        <f>SUM(F62:F63)</f>
        <v>592538.97</v>
      </c>
      <c r="G64" s="12">
        <f>SUM(G62:G63)</f>
        <v>48610.75</v>
      </c>
    </row>
  </sheetData>
  <mergeCells count="65">
    <mergeCell ref="B61:C61"/>
    <mergeCell ref="B62:C62"/>
    <mergeCell ref="B63:C63"/>
    <mergeCell ref="A64:C64"/>
    <mergeCell ref="A52:I52"/>
    <mergeCell ref="D54:F54"/>
    <mergeCell ref="D55:F55"/>
    <mergeCell ref="D56:F56"/>
    <mergeCell ref="A58:I58"/>
    <mergeCell ref="B60:C60"/>
    <mergeCell ref="A49:D49"/>
    <mergeCell ref="F49:G49"/>
    <mergeCell ref="H49:I49"/>
    <mergeCell ref="B48:C48"/>
    <mergeCell ref="H48:I48"/>
    <mergeCell ref="B45:C45"/>
    <mergeCell ref="H45:I45"/>
    <mergeCell ref="B46:C46"/>
    <mergeCell ref="H46:I46"/>
    <mergeCell ref="B47:C47"/>
    <mergeCell ref="H47:I47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9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opLeftCell="A7" zoomScale="70" zoomScaleNormal="70" workbookViewId="0">
      <selection activeCell="E66" sqref="E66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448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2988.2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2988.2</v>
      </c>
      <c r="G24" s="14">
        <v>41951.83</v>
      </c>
      <c r="H24" s="13">
        <f>F24</f>
        <v>2988.2</v>
      </c>
      <c r="I24" s="14">
        <v>41951.83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2988.2</v>
      </c>
      <c r="G25" s="14">
        <v>107121.76</v>
      </c>
      <c r="H25" s="13">
        <f t="shared" ref="H25:H32" si="0">F25</f>
        <v>2988.2</v>
      </c>
      <c r="I25" s="14">
        <v>165664.54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2988.2</v>
      </c>
      <c r="G26" s="14">
        <v>12080.18</v>
      </c>
      <c r="H26" s="13">
        <f t="shared" si="0"/>
        <v>2988.2</v>
      </c>
      <c r="I26" s="14">
        <v>12080.18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2988.2</v>
      </c>
      <c r="G27" s="14">
        <v>48320.51</v>
      </c>
      <c r="H27" s="13">
        <f t="shared" si="0"/>
        <v>2988.2</v>
      </c>
      <c r="I27" s="14">
        <v>48320.51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2988.2</v>
      </c>
      <c r="G28" s="14">
        <v>136365.37</v>
      </c>
      <c r="H28" s="13">
        <f t="shared" si="0"/>
        <v>2988.2</v>
      </c>
      <c r="I28" s="14">
        <v>136365.37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2988.2</v>
      </c>
      <c r="G29" s="14">
        <v>29557.65</v>
      </c>
      <c r="H29" s="13">
        <f t="shared" si="0"/>
        <v>2988.2</v>
      </c>
      <c r="I29" s="14">
        <v>23101.08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2988.2</v>
      </c>
      <c r="G30" s="14">
        <v>34640.949999999997</v>
      </c>
      <c r="H30" s="13">
        <f t="shared" si="0"/>
        <v>2988.2</v>
      </c>
      <c r="I30" s="14">
        <v>20253.45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2988.2</v>
      </c>
      <c r="G31" s="14">
        <v>5083.34</v>
      </c>
      <c r="H31" s="13">
        <f t="shared" si="0"/>
        <v>2988.2</v>
      </c>
      <c r="I31" s="14">
        <v>1075.75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2988.2</v>
      </c>
      <c r="G32" s="12">
        <v>51176.18</v>
      </c>
      <c r="H32" s="13">
        <f t="shared" si="0"/>
        <v>2988.2</v>
      </c>
      <c r="I32" s="14">
        <v>30283.4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466297.77000000008</v>
      </c>
      <c r="H33" s="10" t="s">
        <v>39</v>
      </c>
      <c r="I33" s="15">
        <f>SUM(I24:I32)</f>
        <v>479096.11000000004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E50</f>
        <v>146283.46000000002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459</v>
      </c>
      <c r="C43" s="86"/>
      <c r="D43" s="54" t="s">
        <v>67</v>
      </c>
      <c r="E43" s="12">
        <v>8773.49</v>
      </c>
      <c r="F43" s="61">
        <v>1</v>
      </c>
      <c r="G43" s="62" t="s">
        <v>77</v>
      </c>
      <c r="H43" s="87" t="s">
        <v>460</v>
      </c>
      <c r="I43" s="88"/>
    </row>
    <row r="44" spans="1:9" s="16" customFormat="1" ht="56.25" customHeight="1" x14ac:dyDescent="0.25">
      <c r="A44" s="57">
        <v>2</v>
      </c>
      <c r="B44" s="85" t="s">
        <v>462</v>
      </c>
      <c r="C44" s="86"/>
      <c r="D44" s="54" t="s">
        <v>67</v>
      </c>
      <c r="E44" s="12">
        <v>3982.6</v>
      </c>
      <c r="F44" s="57">
        <v>1</v>
      </c>
      <c r="G44" s="58" t="s">
        <v>77</v>
      </c>
      <c r="H44" s="87" t="s">
        <v>461</v>
      </c>
      <c r="I44" s="88"/>
    </row>
    <row r="45" spans="1:9" s="16" customFormat="1" ht="56.25" customHeight="1" x14ac:dyDescent="0.25">
      <c r="A45" s="57">
        <v>3</v>
      </c>
      <c r="B45" s="85" t="s">
        <v>463</v>
      </c>
      <c r="C45" s="86"/>
      <c r="D45" s="54" t="s">
        <v>67</v>
      </c>
      <c r="E45" s="12">
        <v>4187.6000000000004</v>
      </c>
      <c r="F45" s="57">
        <v>1</v>
      </c>
      <c r="G45" s="58" t="s">
        <v>77</v>
      </c>
      <c r="H45" s="87" t="s">
        <v>464</v>
      </c>
      <c r="I45" s="88"/>
    </row>
    <row r="46" spans="1:9" s="16" customFormat="1" ht="56.25" customHeight="1" x14ac:dyDescent="0.25">
      <c r="A46" s="57">
        <v>4</v>
      </c>
      <c r="B46" s="85" t="s">
        <v>465</v>
      </c>
      <c r="C46" s="86"/>
      <c r="D46" s="54" t="s">
        <v>67</v>
      </c>
      <c r="E46" s="12">
        <v>2032.2</v>
      </c>
      <c r="F46" s="57">
        <v>1</v>
      </c>
      <c r="G46" s="58" t="s">
        <v>77</v>
      </c>
      <c r="H46" s="87" t="s">
        <v>466</v>
      </c>
      <c r="I46" s="88"/>
    </row>
    <row r="47" spans="1:9" s="16" customFormat="1" ht="56.25" customHeight="1" x14ac:dyDescent="0.25">
      <c r="A47" s="57">
        <v>5</v>
      </c>
      <c r="B47" s="85" t="s">
        <v>475</v>
      </c>
      <c r="C47" s="86"/>
      <c r="D47" s="54" t="s">
        <v>67</v>
      </c>
      <c r="E47" s="12">
        <v>2020.98</v>
      </c>
      <c r="F47" s="57">
        <v>1</v>
      </c>
      <c r="G47" s="58" t="s">
        <v>77</v>
      </c>
      <c r="H47" s="87" t="s">
        <v>467</v>
      </c>
      <c r="I47" s="88"/>
    </row>
    <row r="48" spans="1:9" s="16" customFormat="1" ht="56.25" customHeight="1" x14ac:dyDescent="0.25">
      <c r="A48" s="61">
        <v>6</v>
      </c>
      <c r="B48" s="85" t="s">
        <v>468</v>
      </c>
      <c r="C48" s="86"/>
      <c r="D48" s="63" t="s">
        <v>67</v>
      </c>
      <c r="E48" s="12">
        <v>2334.9299999999998</v>
      </c>
      <c r="F48" s="61">
        <v>1</v>
      </c>
      <c r="G48" s="62" t="s">
        <v>77</v>
      </c>
      <c r="H48" s="87" t="s">
        <v>469</v>
      </c>
      <c r="I48" s="88"/>
    </row>
    <row r="49" spans="1:9" s="16" customFormat="1" ht="56.25" customHeight="1" x14ac:dyDescent="0.25">
      <c r="A49" s="61">
        <v>7</v>
      </c>
      <c r="B49" s="85" t="s">
        <v>382</v>
      </c>
      <c r="C49" s="86"/>
      <c r="D49" s="63" t="s">
        <v>67</v>
      </c>
      <c r="E49" s="12">
        <v>122951.66</v>
      </c>
      <c r="F49" s="61">
        <v>1</v>
      </c>
      <c r="G49" s="62" t="s">
        <v>77</v>
      </c>
      <c r="H49" s="87" t="s">
        <v>470</v>
      </c>
      <c r="I49" s="88"/>
    </row>
    <row r="50" spans="1:9" ht="34.5" customHeight="1" x14ac:dyDescent="0.25">
      <c r="A50" s="134" t="s">
        <v>38</v>
      </c>
      <c r="B50" s="135"/>
      <c r="C50" s="135"/>
      <c r="D50" s="136"/>
      <c r="E50" s="12">
        <f>SUM(E43:E49)</f>
        <v>146283.46000000002</v>
      </c>
      <c r="F50" s="72" t="s">
        <v>39</v>
      </c>
      <c r="G50" s="129"/>
      <c r="H50" s="137" t="s">
        <v>52</v>
      </c>
      <c r="I50" s="138"/>
    </row>
    <row r="52" spans="1:9" x14ac:dyDescent="0.25">
      <c r="A52" s="3" t="s">
        <v>40</v>
      </c>
      <c r="H52" s="19">
        <v>152906.51</v>
      </c>
      <c r="I52" s="3" t="s">
        <v>28</v>
      </c>
    </row>
    <row r="53" spans="1:9" ht="36.75" customHeight="1" x14ac:dyDescent="0.25">
      <c r="A53" s="79" t="s">
        <v>37</v>
      </c>
      <c r="B53" s="79"/>
      <c r="C53" s="79"/>
      <c r="D53" s="79"/>
      <c r="E53" s="79"/>
      <c r="F53" s="79"/>
      <c r="G53" s="79"/>
      <c r="H53" s="79"/>
      <c r="I53" s="79"/>
    </row>
    <row r="55" spans="1:9" s="26" customFormat="1" ht="56.25" customHeight="1" x14ac:dyDescent="0.2">
      <c r="A55" s="59" t="s">
        <v>0</v>
      </c>
      <c r="B55" s="59" t="s">
        <v>41</v>
      </c>
      <c r="C55" s="59" t="s">
        <v>42</v>
      </c>
      <c r="D55" s="85" t="s">
        <v>43</v>
      </c>
      <c r="E55" s="132"/>
      <c r="F55" s="86"/>
    </row>
    <row r="56" spans="1:9" s="2" customFormat="1" x14ac:dyDescent="0.25">
      <c r="A56" s="57">
        <v>1</v>
      </c>
      <c r="B56" s="57">
        <v>2</v>
      </c>
      <c r="C56" s="57">
        <v>3</v>
      </c>
      <c r="D56" s="87">
        <v>4</v>
      </c>
      <c r="E56" s="133"/>
      <c r="F56" s="128"/>
    </row>
    <row r="57" spans="1:9" x14ac:dyDescent="0.25">
      <c r="A57" s="57" t="s">
        <v>39</v>
      </c>
      <c r="B57" s="57" t="s">
        <v>39</v>
      </c>
      <c r="C57" s="57" t="s">
        <v>39</v>
      </c>
      <c r="D57" s="83" t="s">
        <v>39</v>
      </c>
      <c r="E57" s="84"/>
      <c r="F57" s="84"/>
    </row>
    <row r="59" spans="1:9" ht="69.75" customHeight="1" x14ac:dyDescent="0.25">
      <c r="A59" s="79" t="s">
        <v>44</v>
      </c>
      <c r="B59" s="80"/>
      <c r="C59" s="80"/>
      <c r="D59" s="80"/>
      <c r="E59" s="80"/>
      <c r="F59" s="80"/>
      <c r="G59" s="80"/>
      <c r="H59" s="80"/>
      <c r="I59" s="80"/>
    </row>
    <row r="61" spans="1:9" ht="78.75" x14ac:dyDescent="0.25">
      <c r="A61" s="54" t="s">
        <v>0</v>
      </c>
      <c r="B61" s="72" t="s">
        <v>45</v>
      </c>
      <c r="C61" s="73"/>
      <c r="D61" s="54" t="s">
        <v>46</v>
      </c>
      <c r="E61" s="54" t="s">
        <v>47</v>
      </c>
      <c r="F61" s="54" t="s">
        <v>48</v>
      </c>
      <c r="G61" s="54" t="s">
        <v>49</v>
      </c>
    </row>
    <row r="62" spans="1:9" x14ac:dyDescent="0.25">
      <c r="A62" s="54">
        <v>1</v>
      </c>
      <c r="B62" s="72">
        <v>2</v>
      </c>
      <c r="C62" s="73"/>
      <c r="D62" s="54">
        <v>3</v>
      </c>
      <c r="E62" s="54">
        <v>4</v>
      </c>
      <c r="F62" s="54">
        <v>5</v>
      </c>
      <c r="G62" s="54">
        <v>6</v>
      </c>
    </row>
    <row r="63" spans="1:9" ht="31.5" customHeight="1" x14ac:dyDescent="0.25">
      <c r="A63" s="11">
        <v>1</v>
      </c>
      <c r="B63" s="74" t="s">
        <v>50</v>
      </c>
      <c r="C63" s="75"/>
      <c r="D63" s="20">
        <v>0</v>
      </c>
      <c r="E63" s="20">
        <f>G33+H52</f>
        <v>619204.28</v>
      </c>
      <c r="F63" s="20">
        <v>530109.86</v>
      </c>
      <c r="G63" s="12">
        <f>E63-F63</f>
        <v>89094.420000000042</v>
      </c>
      <c r="I63" s="22"/>
    </row>
    <row r="64" spans="1:9" ht="32.25" customHeight="1" x14ac:dyDescent="0.25">
      <c r="A64" s="11">
        <v>2</v>
      </c>
      <c r="B64" s="74" t="s">
        <v>51</v>
      </c>
      <c r="C64" s="75"/>
      <c r="D64" s="20">
        <v>0</v>
      </c>
      <c r="E64" s="20" t="s">
        <v>39</v>
      </c>
      <c r="F64" s="20" t="s">
        <v>39</v>
      </c>
      <c r="G64" s="12" t="s">
        <v>39</v>
      </c>
    </row>
    <row r="65" spans="1:7" x14ac:dyDescent="0.25">
      <c r="A65" s="76" t="s">
        <v>38</v>
      </c>
      <c r="B65" s="77"/>
      <c r="C65" s="78"/>
      <c r="D65" s="20">
        <f>SUM(D63:D64)</f>
        <v>0</v>
      </c>
      <c r="E65" s="20">
        <f>SUM(E63:E64)</f>
        <v>619204.28</v>
      </c>
      <c r="F65" s="20">
        <f>SUM(F63:F64)</f>
        <v>530109.86</v>
      </c>
      <c r="G65" s="12">
        <f>SUM(G63:G64)</f>
        <v>89094.420000000042</v>
      </c>
    </row>
  </sheetData>
  <mergeCells count="67">
    <mergeCell ref="B63:C63"/>
    <mergeCell ref="B64:C64"/>
    <mergeCell ref="A65:C65"/>
    <mergeCell ref="D55:F55"/>
    <mergeCell ref="D56:F56"/>
    <mergeCell ref="D57:F57"/>
    <mergeCell ref="A59:I59"/>
    <mergeCell ref="B61:C61"/>
    <mergeCell ref="B62:C62"/>
    <mergeCell ref="A53:I53"/>
    <mergeCell ref="B45:C45"/>
    <mergeCell ref="H45:I45"/>
    <mergeCell ref="B46:C46"/>
    <mergeCell ref="H46:I46"/>
    <mergeCell ref="B47:C47"/>
    <mergeCell ref="H47:I47"/>
    <mergeCell ref="B49:C49"/>
    <mergeCell ref="H49:I49"/>
    <mergeCell ref="B48:C48"/>
    <mergeCell ref="H48:I48"/>
    <mergeCell ref="A50:D50"/>
    <mergeCell ref="F50:G50"/>
    <mergeCell ref="H50:I50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50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opLeftCell="A4" zoomScale="70" zoomScaleNormal="70" workbookViewId="0">
      <selection activeCell="E64" sqref="E64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449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2986.7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2986.7</v>
      </c>
      <c r="G24" s="14">
        <v>41869.46</v>
      </c>
      <c r="H24" s="13">
        <f>F24</f>
        <v>2986.7</v>
      </c>
      <c r="I24" s="14">
        <v>41869.46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2986.7</v>
      </c>
      <c r="G25" s="14">
        <v>106911.39</v>
      </c>
      <c r="H25" s="13">
        <f t="shared" ref="H25:H32" si="0">F25</f>
        <v>2986.7</v>
      </c>
      <c r="I25" s="14">
        <v>34399.96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2986.7</v>
      </c>
      <c r="G26" s="14">
        <v>12056.51</v>
      </c>
      <c r="H26" s="13">
        <f t="shared" si="0"/>
        <v>2986.7</v>
      </c>
      <c r="I26" s="14">
        <v>12056.51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2986.7</v>
      </c>
      <c r="G27" s="14">
        <v>48225.61</v>
      </c>
      <c r="H27" s="13">
        <f t="shared" si="0"/>
        <v>2986.7</v>
      </c>
      <c r="I27" s="14">
        <v>48225.61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2986.7</v>
      </c>
      <c r="G28" s="14">
        <v>136097.53</v>
      </c>
      <c r="H28" s="13">
        <f t="shared" si="0"/>
        <v>2986.7</v>
      </c>
      <c r="I28" s="14">
        <v>136097.53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2986.7</v>
      </c>
      <c r="G29" s="14">
        <v>29499.62</v>
      </c>
      <c r="H29" s="13">
        <f t="shared" si="0"/>
        <v>2986.7</v>
      </c>
      <c r="I29" s="14">
        <v>20537.68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2986.7</v>
      </c>
      <c r="G30" s="14">
        <v>34572.910000000003</v>
      </c>
      <c r="H30" s="13">
        <f t="shared" si="0"/>
        <v>2986.7</v>
      </c>
      <c r="I30" s="14">
        <v>28084.21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2986.7</v>
      </c>
      <c r="G31" s="14">
        <v>5073.33</v>
      </c>
      <c r="H31" s="13">
        <f t="shared" si="0"/>
        <v>2986.7</v>
      </c>
      <c r="I31" s="14">
        <v>1075.21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2986.7</v>
      </c>
      <c r="G32" s="12">
        <v>51981.08</v>
      </c>
      <c r="H32" s="13">
        <f t="shared" si="0"/>
        <v>2986.7</v>
      </c>
      <c r="I32" s="14">
        <v>18029.810000000001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466287.44000000006</v>
      </c>
      <c r="H33" s="10" t="s">
        <v>39</v>
      </c>
      <c r="I33" s="15">
        <f>SUM(I24:I32)</f>
        <v>340375.98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E48</f>
        <v>15195.279999999999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471</v>
      </c>
      <c r="C43" s="86"/>
      <c r="D43" s="54" t="s">
        <v>67</v>
      </c>
      <c r="E43" s="12">
        <v>1909</v>
      </c>
      <c r="F43" s="61">
        <v>1</v>
      </c>
      <c r="G43" s="62" t="s">
        <v>77</v>
      </c>
      <c r="H43" s="87" t="s">
        <v>472</v>
      </c>
      <c r="I43" s="88"/>
    </row>
    <row r="44" spans="1:9" s="16" customFormat="1" ht="56.25" customHeight="1" x14ac:dyDescent="0.25">
      <c r="A44" s="57">
        <v>2</v>
      </c>
      <c r="B44" s="85" t="s">
        <v>473</v>
      </c>
      <c r="C44" s="86"/>
      <c r="D44" s="54" t="s">
        <v>67</v>
      </c>
      <c r="E44" s="12">
        <v>2507.6</v>
      </c>
      <c r="F44" s="57">
        <v>1</v>
      </c>
      <c r="G44" s="58" t="s">
        <v>77</v>
      </c>
      <c r="H44" s="87" t="s">
        <v>474</v>
      </c>
      <c r="I44" s="88"/>
    </row>
    <row r="45" spans="1:9" s="16" customFormat="1" ht="56.25" customHeight="1" x14ac:dyDescent="0.25">
      <c r="A45" s="57">
        <v>3</v>
      </c>
      <c r="B45" s="85" t="s">
        <v>476</v>
      </c>
      <c r="C45" s="86"/>
      <c r="D45" s="54" t="s">
        <v>67</v>
      </c>
      <c r="E45" s="12">
        <v>2303.7800000000002</v>
      </c>
      <c r="F45" s="57">
        <v>1</v>
      </c>
      <c r="G45" s="58" t="s">
        <v>77</v>
      </c>
      <c r="H45" s="87" t="s">
        <v>477</v>
      </c>
      <c r="I45" s="88"/>
    </row>
    <row r="46" spans="1:9" s="16" customFormat="1" ht="56.25" customHeight="1" x14ac:dyDescent="0.25">
      <c r="A46" s="57">
        <v>4</v>
      </c>
      <c r="B46" s="85" t="s">
        <v>478</v>
      </c>
      <c r="C46" s="86"/>
      <c r="D46" s="54" t="s">
        <v>67</v>
      </c>
      <c r="E46" s="12">
        <v>4145.87</v>
      </c>
      <c r="F46" s="57">
        <v>1</v>
      </c>
      <c r="G46" s="58" t="s">
        <v>77</v>
      </c>
      <c r="H46" s="87" t="s">
        <v>479</v>
      </c>
      <c r="I46" s="88"/>
    </row>
    <row r="47" spans="1:9" s="16" customFormat="1" ht="56.25" customHeight="1" x14ac:dyDescent="0.25">
      <c r="A47" s="57">
        <v>5</v>
      </c>
      <c r="B47" s="85" t="s">
        <v>480</v>
      </c>
      <c r="C47" s="86"/>
      <c r="D47" s="54" t="s">
        <v>67</v>
      </c>
      <c r="E47" s="12">
        <v>4329.03</v>
      </c>
      <c r="F47" s="57">
        <v>1</v>
      </c>
      <c r="G47" s="58" t="s">
        <v>77</v>
      </c>
      <c r="H47" s="87" t="s">
        <v>481</v>
      </c>
      <c r="I47" s="88"/>
    </row>
    <row r="48" spans="1:9" ht="34.5" customHeight="1" x14ac:dyDescent="0.25">
      <c r="A48" s="134" t="s">
        <v>38</v>
      </c>
      <c r="B48" s="135"/>
      <c r="C48" s="135"/>
      <c r="D48" s="136"/>
      <c r="E48" s="12">
        <f>SUM(E43:E47)</f>
        <v>15195.279999999999</v>
      </c>
      <c r="F48" s="72" t="s">
        <v>39</v>
      </c>
      <c r="G48" s="129"/>
      <c r="H48" s="137" t="s">
        <v>52</v>
      </c>
      <c r="I48" s="138"/>
    </row>
    <row r="50" spans="1:9" x14ac:dyDescent="0.25">
      <c r="A50" s="3" t="s">
        <v>40</v>
      </c>
      <c r="H50" s="19">
        <v>152606.01</v>
      </c>
      <c r="I50" s="3" t="s">
        <v>28</v>
      </c>
    </row>
    <row r="51" spans="1:9" ht="36.75" customHeight="1" x14ac:dyDescent="0.25">
      <c r="A51" s="79" t="s">
        <v>37</v>
      </c>
      <c r="B51" s="79"/>
      <c r="C51" s="79"/>
      <c r="D51" s="79"/>
      <c r="E51" s="79"/>
      <c r="F51" s="79"/>
      <c r="G51" s="79"/>
      <c r="H51" s="79"/>
      <c r="I51" s="79"/>
    </row>
    <row r="53" spans="1:9" s="26" customFormat="1" ht="56.25" customHeight="1" x14ac:dyDescent="0.2">
      <c r="A53" s="59" t="s">
        <v>0</v>
      </c>
      <c r="B53" s="59" t="s">
        <v>41</v>
      </c>
      <c r="C53" s="59" t="s">
        <v>42</v>
      </c>
      <c r="D53" s="85" t="s">
        <v>43</v>
      </c>
      <c r="E53" s="132"/>
      <c r="F53" s="86"/>
    </row>
    <row r="54" spans="1:9" s="2" customFormat="1" x14ac:dyDescent="0.25">
      <c r="A54" s="57">
        <v>1</v>
      </c>
      <c r="B54" s="57">
        <v>2</v>
      </c>
      <c r="C54" s="57">
        <v>3</v>
      </c>
      <c r="D54" s="87">
        <v>4</v>
      </c>
      <c r="E54" s="133"/>
      <c r="F54" s="128"/>
    </row>
    <row r="55" spans="1:9" x14ac:dyDescent="0.25">
      <c r="A55" s="57" t="s">
        <v>39</v>
      </c>
      <c r="B55" s="57" t="s">
        <v>39</v>
      </c>
      <c r="C55" s="57" t="s">
        <v>39</v>
      </c>
      <c r="D55" s="83" t="s">
        <v>39</v>
      </c>
      <c r="E55" s="84"/>
      <c r="F55" s="84"/>
    </row>
    <row r="57" spans="1:9" ht="69.75" customHeight="1" x14ac:dyDescent="0.25">
      <c r="A57" s="79" t="s">
        <v>44</v>
      </c>
      <c r="B57" s="80"/>
      <c r="C57" s="80"/>
      <c r="D57" s="80"/>
      <c r="E57" s="80"/>
      <c r="F57" s="80"/>
      <c r="G57" s="80"/>
      <c r="H57" s="80"/>
      <c r="I57" s="80"/>
    </row>
    <row r="59" spans="1:9" ht="78.75" x14ac:dyDescent="0.25">
      <c r="A59" s="54" t="s">
        <v>0</v>
      </c>
      <c r="B59" s="72" t="s">
        <v>45</v>
      </c>
      <c r="C59" s="73"/>
      <c r="D59" s="54" t="s">
        <v>46</v>
      </c>
      <c r="E59" s="54" t="s">
        <v>47</v>
      </c>
      <c r="F59" s="54" t="s">
        <v>48</v>
      </c>
      <c r="G59" s="54" t="s">
        <v>49</v>
      </c>
    </row>
    <row r="60" spans="1:9" x14ac:dyDescent="0.25">
      <c r="A60" s="54">
        <v>1</v>
      </c>
      <c r="B60" s="72">
        <v>2</v>
      </c>
      <c r="C60" s="73"/>
      <c r="D60" s="54">
        <v>3</v>
      </c>
      <c r="E60" s="54">
        <v>4</v>
      </c>
      <c r="F60" s="54">
        <v>5</v>
      </c>
      <c r="G60" s="54">
        <v>6</v>
      </c>
    </row>
    <row r="61" spans="1:9" ht="31.5" customHeight="1" x14ac:dyDescent="0.25">
      <c r="A61" s="11">
        <v>1</v>
      </c>
      <c r="B61" s="74" t="s">
        <v>50</v>
      </c>
      <c r="C61" s="75"/>
      <c r="D61" s="20">
        <v>0</v>
      </c>
      <c r="E61" s="20">
        <f>G33+H50</f>
        <v>618893.45000000007</v>
      </c>
      <c r="F61" s="20">
        <v>544935.87</v>
      </c>
      <c r="G61" s="12">
        <f>E61-F61</f>
        <v>73957.580000000075</v>
      </c>
      <c r="I61" s="22"/>
    </row>
    <row r="62" spans="1:9" ht="32.25" customHeight="1" x14ac:dyDescent="0.25">
      <c r="A62" s="11">
        <v>2</v>
      </c>
      <c r="B62" s="74" t="s">
        <v>51</v>
      </c>
      <c r="C62" s="75"/>
      <c r="D62" s="20">
        <v>0</v>
      </c>
      <c r="E62" s="20" t="s">
        <v>39</v>
      </c>
      <c r="F62" s="20" t="s">
        <v>39</v>
      </c>
      <c r="G62" s="12" t="s">
        <v>39</v>
      </c>
    </row>
    <row r="63" spans="1:9" x14ac:dyDescent="0.25">
      <c r="A63" s="76" t="s">
        <v>38</v>
      </c>
      <c r="B63" s="77"/>
      <c r="C63" s="78"/>
      <c r="D63" s="20">
        <f>SUM(D61:D62)</f>
        <v>0</v>
      </c>
      <c r="E63" s="20">
        <f>SUM(E61:E62)</f>
        <v>618893.45000000007</v>
      </c>
      <c r="F63" s="20">
        <f>SUM(F61:F62)</f>
        <v>544935.87</v>
      </c>
      <c r="G63" s="12">
        <f>SUM(G61:G62)</f>
        <v>73957.580000000075</v>
      </c>
    </row>
  </sheetData>
  <mergeCells count="63">
    <mergeCell ref="B61:C61"/>
    <mergeCell ref="B62:C62"/>
    <mergeCell ref="A63:C63"/>
    <mergeCell ref="D53:F53"/>
    <mergeCell ref="D54:F54"/>
    <mergeCell ref="D55:F55"/>
    <mergeCell ref="A57:I57"/>
    <mergeCell ref="B59:C59"/>
    <mergeCell ref="B60:C60"/>
    <mergeCell ref="A51:I51"/>
    <mergeCell ref="B45:C45"/>
    <mergeCell ref="H45:I45"/>
    <mergeCell ref="B46:C46"/>
    <mergeCell ref="H46:I46"/>
    <mergeCell ref="B47:C47"/>
    <mergeCell ref="H47:I47"/>
    <mergeCell ref="A48:D48"/>
    <mergeCell ref="F48:G48"/>
    <mergeCell ref="H48:I48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8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opLeftCell="A10" zoomScale="70" zoomScaleNormal="70" workbookViewId="0">
      <selection activeCell="E71" sqref="E71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450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3233.32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3233.32</v>
      </c>
      <c r="G24" s="14">
        <v>45390.55</v>
      </c>
      <c r="H24" s="13">
        <f>F24</f>
        <v>3233.32</v>
      </c>
      <c r="I24" s="14">
        <v>45390.55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3233.32</v>
      </c>
      <c r="G25" s="14">
        <v>115902.34</v>
      </c>
      <c r="H25" s="13">
        <f t="shared" ref="H25:H32" si="0">F25</f>
        <v>3233.32</v>
      </c>
      <c r="I25" s="14">
        <v>41238.949999999997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3233.32</v>
      </c>
      <c r="G26" s="14">
        <v>13070.36</v>
      </c>
      <c r="H26" s="13">
        <f t="shared" si="0"/>
        <v>3233.32</v>
      </c>
      <c r="I26" s="14">
        <v>13070.36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3233.32</v>
      </c>
      <c r="G27" s="14">
        <v>52281.27</v>
      </c>
      <c r="H27" s="13">
        <f t="shared" si="0"/>
        <v>3233.32</v>
      </c>
      <c r="I27" s="14">
        <v>52281.27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3233.32</v>
      </c>
      <c r="G28" s="14">
        <v>147542.89000000001</v>
      </c>
      <c r="H28" s="13">
        <f t="shared" si="0"/>
        <v>3233.32</v>
      </c>
      <c r="I28" s="14">
        <v>147542.89000000001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3233.32</v>
      </c>
      <c r="G29" s="14">
        <v>31980.39</v>
      </c>
      <c r="H29" s="13">
        <f t="shared" si="0"/>
        <v>3233.32</v>
      </c>
      <c r="I29" s="14">
        <v>34448.97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3233.32</v>
      </c>
      <c r="G30" s="14">
        <v>37480.410000000003</v>
      </c>
      <c r="H30" s="13">
        <f t="shared" si="0"/>
        <v>3233.32</v>
      </c>
      <c r="I30" s="14">
        <v>88765.65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3233.32</v>
      </c>
      <c r="G31" s="14">
        <v>5499.97</v>
      </c>
      <c r="H31" s="13">
        <f t="shared" si="0"/>
        <v>3233.32</v>
      </c>
      <c r="I31" s="14">
        <v>4921.95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3233.32</v>
      </c>
      <c r="G32" s="12">
        <v>55408.639999999999</v>
      </c>
      <c r="H32" s="13">
        <f t="shared" si="0"/>
        <v>3233.32</v>
      </c>
      <c r="I32" s="14">
        <v>26828.19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504556.82000000007</v>
      </c>
      <c r="H33" s="10" t="s">
        <v>39</v>
      </c>
      <c r="I33" s="15">
        <f>SUM(I24:I32)</f>
        <v>454488.78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E55</f>
        <v>63516.03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482</v>
      </c>
      <c r="C43" s="86"/>
      <c r="D43" s="54" t="s">
        <v>67</v>
      </c>
      <c r="E43" s="12">
        <v>3758.5</v>
      </c>
      <c r="F43" s="57">
        <v>4</v>
      </c>
      <c r="G43" s="58" t="s">
        <v>145</v>
      </c>
      <c r="H43" s="87" t="s">
        <v>483</v>
      </c>
      <c r="I43" s="88"/>
    </row>
    <row r="44" spans="1:9" s="16" customFormat="1" ht="56.25" customHeight="1" x14ac:dyDescent="0.25">
      <c r="A44" s="57">
        <v>2</v>
      </c>
      <c r="B44" s="85" t="s">
        <v>484</v>
      </c>
      <c r="C44" s="86"/>
      <c r="D44" s="54" t="s">
        <v>67</v>
      </c>
      <c r="E44" s="12">
        <v>7519</v>
      </c>
      <c r="F44" s="57">
        <v>1</v>
      </c>
      <c r="G44" s="58" t="s">
        <v>77</v>
      </c>
      <c r="H44" s="87" t="s">
        <v>485</v>
      </c>
      <c r="I44" s="88"/>
    </row>
    <row r="45" spans="1:9" s="16" customFormat="1" ht="56.25" customHeight="1" x14ac:dyDescent="0.25">
      <c r="A45" s="57">
        <v>3</v>
      </c>
      <c r="B45" s="85" t="s">
        <v>486</v>
      </c>
      <c r="C45" s="86"/>
      <c r="D45" s="54" t="s">
        <v>67</v>
      </c>
      <c r="E45" s="12">
        <v>1909</v>
      </c>
      <c r="F45" s="57">
        <v>1</v>
      </c>
      <c r="G45" s="58" t="s">
        <v>77</v>
      </c>
      <c r="H45" s="87" t="s">
        <v>487</v>
      </c>
      <c r="I45" s="88"/>
    </row>
    <row r="46" spans="1:9" s="16" customFormat="1" ht="56.25" customHeight="1" x14ac:dyDescent="0.25">
      <c r="A46" s="57">
        <v>4</v>
      </c>
      <c r="B46" s="85" t="s">
        <v>488</v>
      </c>
      <c r="C46" s="86"/>
      <c r="D46" s="54" t="s">
        <v>67</v>
      </c>
      <c r="E46" s="12">
        <v>2120.34</v>
      </c>
      <c r="F46" s="57">
        <v>1</v>
      </c>
      <c r="G46" s="58" t="s">
        <v>77</v>
      </c>
      <c r="H46" s="87" t="s">
        <v>489</v>
      </c>
      <c r="I46" s="88"/>
    </row>
    <row r="47" spans="1:9" s="16" customFormat="1" ht="56.25" customHeight="1" x14ac:dyDescent="0.25">
      <c r="A47" s="57">
        <v>5</v>
      </c>
      <c r="B47" s="85" t="s">
        <v>490</v>
      </c>
      <c r="C47" s="86"/>
      <c r="D47" s="54" t="s">
        <v>67</v>
      </c>
      <c r="E47" s="12">
        <v>2745.44</v>
      </c>
      <c r="F47" s="57">
        <v>1</v>
      </c>
      <c r="G47" s="58" t="s">
        <v>77</v>
      </c>
      <c r="H47" s="87" t="s">
        <v>491</v>
      </c>
      <c r="I47" s="88"/>
    </row>
    <row r="48" spans="1:9" s="16" customFormat="1" ht="56.25" customHeight="1" x14ac:dyDescent="0.25">
      <c r="A48" s="61">
        <v>6</v>
      </c>
      <c r="B48" s="85" t="s">
        <v>492</v>
      </c>
      <c r="C48" s="86"/>
      <c r="D48" s="63" t="s">
        <v>67</v>
      </c>
      <c r="E48" s="12">
        <v>1903.44</v>
      </c>
      <c r="F48" s="61">
        <v>1</v>
      </c>
      <c r="G48" s="62" t="s">
        <v>77</v>
      </c>
      <c r="H48" s="87" t="s">
        <v>493</v>
      </c>
      <c r="I48" s="88"/>
    </row>
    <row r="49" spans="1:9" s="16" customFormat="1" ht="56.25" customHeight="1" x14ac:dyDescent="0.25">
      <c r="A49" s="61">
        <v>7</v>
      </c>
      <c r="B49" s="85" t="s">
        <v>494</v>
      </c>
      <c r="C49" s="86"/>
      <c r="D49" s="63" t="s">
        <v>67</v>
      </c>
      <c r="E49" s="12">
        <v>3641.68</v>
      </c>
      <c r="F49" s="61">
        <v>1</v>
      </c>
      <c r="G49" s="62" t="s">
        <v>77</v>
      </c>
      <c r="H49" s="87" t="s">
        <v>495</v>
      </c>
      <c r="I49" s="88"/>
    </row>
    <row r="50" spans="1:9" s="16" customFormat="1" ht="56.25" customHeight="1" x14ac:dyDescent="0.25">
      <c r="A50" s="61">
        <v>8</v>
      </c>
      <c r="B50" s="85" t="s">
        <v>475</v>
      </c>
      <c r="C50" s="86"/>
      <c r="D50" s="63" t="s">
        <v>67</v>
      </c>
      <c r="E50" s="12">
        <v>2118.33</v>
      </c>
      <c r="F50" s="61">
        <v>1</v>
      </c>
      <c r="G50" s="62" t="s">
        <v>77</v>
      </c>
      <c r="H50" s="87" t="s">
        <v>496</v>
      </c>
      <c r="I50" s="88"/>
    </row>
    <row r="51" spans="1:9" s="16" customFormat="1" ht="56.25" customHeight="1" x14ac:dyDescent="0.25">
      <c r="A51" s="61">
        <v>9</v>
      </c>
      <c r="B51" s="85" t="s">
        <v>497</v>
      </c>
      <c r="C51" s="86"/>
      <c r="D51" s="63" t="s">
        <v>67</v>
      </c>
      <c r="E51" s="12">
        <v>9055.18</v>
      </c>
      <c r="F51" s="61">
        <v>1</v>
      </c>
      <c r="G51" s="62" t="s">
        <v>77</v>
      </c>
      <c r="H51" s="87" t="s">
        <v>498</v>
      </c>
      <c r="I51" s="88"/>
    </row>
    <row r="52" spans="1:9" s="16" customFormat="1" ht="56.25" customHeight="1" x14ac:dyDescent="0.25">
      <c r="A52" s="61">
        <v>10</v>
      </c>
      <c r="B52" s="85" t="s">
        <v>499</v>
      </c>
      <c r="C52" s="86"/>
      <c r="D52" s="63" t="s">
        <v>67</v>
      </c>
      <c r="E52" s="12">
        <v>10742.26</v>
      </c>
      <c r="F52" s="61">
        <v>1</v>
      </c>
      <c r="G52" s="62" t="s">
        <v>77</v>
      </c>
      <c r="H52" s="87" t="s">
        <v>500</v>
      </c>
      <c r="I52" s="88"/>
    </row>
    <row r="53" spans="1:9" s="16" customFormat="1" ht="56.25" customHeight="1" x14ac:dyDescent="0.25">
      <c r="A53" s="61">
        <v>11</v>
      </c>
      <c r="B53" s="85" t="s">
        <v>501</v>
      </c>
      <c r="C53" s="86"/>
      <c r="D53" s="63" t="s">
        <v>67</v>
      </c>
      <c r="E53" s="12">
        <v>9720.74</v>
      </c>
      <c r="F53" s="61">
        <v>1</v>
      </c>
      <c r="G53" s="62" t="s">
        <v>77</v>
      </c>
      <c r="H53" s="87" t="s">
        <v>502</v>
      </c>
      <c r="I53" s="88"/>
    </row>
    <row r="54" spans="1:9" s="16" customFormat="1" ht="56.25" customHeight="1" x14ac:dyDescent="0.25">
      <c r="A54" s="61">
        <v>12</v>
      </c>
      <c r="B54" s="85" t="s">
        <v>503</v>
      </c>
      <c r="C54" s="86"/>
      <c r="D54" s="63" t="s">
        <v>67</v>
      </c>
      <c r="E54" s="12">
        <v>8282.1200000000008</v>
      </c>
      <c r="F54" s="61">
        <v>1</v>
      </c>
      <c r="G54" s="62" t="s">
        <v>77</v>
      </c>
      <c r="H54" s="87" t="s">
        <v>504</v>
      </c>
      <c r="I54" s="88"/>
    </row>
    <row r="55" spans="1:9" ht="34.5" customHeight="1" x14ac:dyDescent="0.25">
      <c r="A55" s="134" t="s">
        <v>38</v>
      </c>
      <c r="B55" s="135"/>
      <c r="C55" s="135"/>
      <c r="D55" s="136"/>
      <c r="E55" s="12">
        <f>SUM(E43:E54)</f>
        <v>63516.03</v>
      </c>
      <c r="F55" s="72" t="s">
        <v>39</v>
      </c>
      <c r="G55" s="129"/>
      <c r="H55" s="137" t="s">
        <v>52</v>
      </c>
      <c r="I55" s="138"/>
    </row>
    <row r="57" spans="1:9" x14ac:dyDescent="0.25">
      <c r="A57" s="3" t="s">
        <v>40</v>
      </c>
      <c r="H57" s="19">
        <v>165439.99</v>
      </c>
      <c r="I57" s="3" t="s">
        <v>28</v>
      </c>
    </row>
    <row r="58" spans="1:9" ht="36.75" customHeight="1" x14ac:dyDescent="0.25">
      <c r="A58" s="79" t="s">
        <v>37</v>
      </c>
      <c r="B58" s="79"/>
      <c r="C58" s="79"/>
      <c r="D58" s="79"/>
      <c r="E58" s="79"/>
      <c r="F58" s="79"/>
      <c r="G58" s="79"/>
      <c r="H58" s="79"/>
      <c r="I58" s="79"/>
    </row>
    <row r="60" spans="1:9" s="26" customFormat="1" ht="56.25" customHeight="1" x14ac:dyDescent="0.2">
      <c r="A60" s="59" t="s">
        <v>0</v>
      </c>
      <c r="B60" s="59" t="s">
        <v>41</v>
      </c>
      <c r="C60" s="59" t="s">
        <v>42</v>
      </c>
      <c r="D60" s="85" t="s">
        <v>43</v>
      </c>
      <c r="E60" s="132"/>
      <c r="F60" s="86"/>
    </row>
    <row r="61" spans="1:9" s="2" customFormat="1" x14ac:dyDescent="0.25">
      <c r="A61" s="57">
        <v>1</v>
      </c>
      <c r="B61" s="57">
        <v>2</v>
      </c>
      <c r="C61" s="57">
        <v>3</v>
      </c>
      <c r="D61" s="87">
        <v>4</v>
      </c>
      <c r="E61" s="133"/>
      <c r="F61" s="128"/>
    </row>
    <row r="62" spans="1:9" x14ac:dyDescent="0.25">
      <c r="A62" s="57" t="s">
        <v>39</v>
      </c>
      <c r="B62" s="57" t="s">
        <v>39</v>
      </c>
      <c r="C62" s="57" t="s">
        <v>39</v>
      </c>
      <c r="D62" s="83" t="s">
        <v>39</v>
      </c>
      <c r="E62" s="84"/>
      <c r="F62" s="84"/>
    </row>
    <row r="64" spans="1:9" ht="69.75" customHeight="1" x14ac:dyDescent="0.25">
      <c r="A64" s="79" t="s">
        <v>44</v>
      </c>
      <c r="B64" s="80"/>
      <c r="C64" s="80"/>
      <c r="D64" s="80"/>
      <c r="E64" s="80"/>
      <c r="F64" s="80"/>
      <c r="G64" s="80"/>
      <c r="H64" s="80"/>
      <c r="I64" s="80"/>
    </row>
    <row r="66" spans="1:9" ht="78.75" x14ac:dyDescent="0.25">
      <c r="A66" s="54" t="s">
        <v>0</v>
      </c>
      <c r="B66" s="72" t="s">
        <v>45</v>
      </c>
      <c r="C66" s="73"/>
      <c r="D66" s="54" t="s">
        <v>46</v>
      </c>
      <c r="E66" s="54" t="s">
        <v>47</v>
      </c>
      <c r="F66" s="54" t="s">
        <v>48</v>
      </c>
      <c r="G66" s="54" t="s">
        <v>49</v>
      </c>
    </row>
    <row r="67" spans="1:9" x14ac:dyDescent="0.25">
      <c r="A67" s="54">
        <v>1</v>
      </c>
      <c r="B67" s="72">
        <v>2</v>
      </c>
      <c r="C67" s="73"/>
      <c r="D67" s="54">
        <v>3</v>
      </c>
      <c r="E67" s="54">
        <v>4</v>
      </c>
      <c r="F67" s="54">
        <v>5</v>
      </c>
      <c r="G67" s="54">
        <v>6</v>
      </c>
    </row>
    <row r="68" spans="1:9" ht="31.5" customHeight="1" x14ac:dyDescent="0.25">
      <c r="A68" s="11">
        <v>1</v>
      </c>
      <c r="B68" s="74" t="s">
        <v>50</v>
      </c>
      <c r="C68" s="75"/>
      <c r="D68" s="20">
        <v>0</v>
      </c>
      <c r="E68" s="20">
        <f>G33+H57</f>
        <v>669996.81000000006</v>
      </c>
      <c r="F68" s="20">
        <v>552895.72</v>
      </c>
      <c r="G68" s="12">
        <f>E68-F68</f>
        <v>117101.09000000008</v>
      </c>
      <c r="I68" s="22"/>
    </row>
    <row r="69" spans="1:9" ht="32.25" customHeight="1" x14ac:dyDescent="0.25">
      <c r="A69" s="11">
        <v>2</v>
      </c>
      <c r="B69" s="74" t="s">
        <v>51</v>
      </c>
      <c r="C69" s="75"/>
      <c r="D69" s="20">
        <v>0</v>
      </c>
      <c r="E69" s="20" t="s">
        <v>39</v>
      </c>
      <c r="F69" s="20" t="s">
        <v>39</v>
      </c>
      <c r="G69" s="12" t="s">
        <v>39</v>
      </c>
    </row>
    <row r="70" spans="1:9" x14ac:dyDescent="0.25">
      <c r="A70" s="76" t="s">
        <v>38</v>
      </c>
      <c r="B70" s="77"/>
      <c r="C70" s="78"/>
      <c r="D70" s="20">
        <f>SUM(D68:D69)</f>
        <v>0</v>
      </c>
      <c r="E70" s="20">
        <f>SUM(E68:E69)</f>
        <v>669996.81000000006</v>
      </c>
      <c r="F70" s="20">
        <f>SUM(F68:F69)</f>
        <v>552895.72</v>
      </c>
      <c r="G70" s="12">
        <f>SUM(G68:G69)</f>
        <v>117101.09000000008</v>
      </c>
    </row>
  </sheetData>
  <mergeCells count="77">
    <mergeCell ref="A70:C70"/>
    <mergeCell ref="D60:F60"/>
    <mergeCell ref="D61:F61"/>
    <mergeCell ref="D62:F62"/>
    <mergeCell ref="A64:I64"/>
    <mergeCell ref="B66:C66"/>
    <mergeCell ref="B67:C67"/>
    <mergeCell ref="A55:D55"/>
    <mergeCell ref="F55:G55"/>
    <mergeCell ref="H55:I55"/>
    <mergeCell ref="B68:C68"/>
    <mergeCell ref="B69:C69"/>
    <mergeCell ref="A58:I58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50:C50"/>
    <mergeCell ref="H50:I50"/>
    <mergeCell ref="B51:C51"/>
    <mergeCell ref="H51:I51"/>
    <mergeCell ref="B52:C52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H52:I52"/>
    <mergeCell ref="B53:C53"/>
    <mergeCell ref="H53:I53"/>
    <mergeCell ref="B54:C54"/>
    <mergeCell ref="H54:I54"/>
  </mergeCells>
  <hyperlinks>
    <hyperlink ref="C15" r:id="rId1" display="upravdom19.12@mail.ru"/>
    <hyperlink ref="H55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1" fitToHeight="3" orientation="landscape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opLeftCell="A10" zoomScale="70" zoomScaleNormal="70" workbookViewId="0">
      <selection activeCell="A52" sqref="A52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451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6202.82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6202.82</v>
      </c>
      <c r="G24" s="14">
        <v>87082.35</v>
      </c>
      <c r="H24" s="13">
        <f>F24</f>
        <v>6202.82</v>
      </c>
      <c r="I24" s="14">
        <v>87082.35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6202.82</v>
      </c>
      <c r="G25" s="14">
        <v>222360.06</v>
      </c>
      <c r="H25" s="13">
        <f t="shared" ref="H25:H32" si="0">F25</f>
        <v>6202.82</v>
      </c>
      <c r="I25" s="14">
        <v>49733.61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6202.82</v>
      </c>
      <c r="G26" s="14">
        <v>25075.58</v>
      </c>
      <c r="H26" s="13">
        <f t="shared" si="0"/>
        <v>6202.82</v>
      </c>
      <c r="I26" s="14">
        <v>25075.58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6202.82</v>
      </c>
      <c r="G27" s="14">
        <v>100302.31</v>
      </c>
      <c r="H27" s="13">
        <f t="shared" si="0"/>
        <v>6202.82</v>
      </c>
      <c r="I27" s="14">
        <v>100302.31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6202.82</v>
      </c>
      <c r="G28" s="14">
        <v>283062.98</v>
      </c>
      <c r="H28" s="13">
        <f t="shared" si="0"/>
        <v>6202.82</v>
      </c>
      <c r="I28" s="14">
        <v>283062.98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6202.82</v>
      </c>
      <c r="G29" s="14">
        <v>61354.83</v>
      </c>
      <c r="H29" s="13">
        <f t="shared" si="0"/>
        <v>6202.82</v>
      </c>
      <c r="I29" s="14">
        <v>88376.26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6202.82</v>
      </c>
      <c r="G30" s="14">
        <v>71906.63</v>
      </c>
      <c r="H30" s="13">
        <f t="shared" si="0"/>
        <v>6202.82</v>
      </c>
      <c r="I30" s="14">
        <v>24333.09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6202.82</v>
      </c>
      <c r="G31" s="14">
        <v>10551.76</v>
      </c>
      <c r="H31" s="13">
        <f t="shared" si="0"/>
        <v>6202.82</v>
      </c>
      <c r="I31" s="14">
        <v>4112.01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6202.82</v>
      </c>
      <c r="G32" s="12">
        <v>106230.11</v>
      </c>
      <c r="H32" s="13">
        <f t="shared" si="0"/>
        <v>6202.82</v>
      </c>
      <c r="I32" s="14">
        <v>36576.46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967926.61</v>
      </c>
      <c r="H33" s="10" t="s">
        <v>39</v>
      </c>
      <c r="I33" s="15">
        <f>SUM(I24:I32)</f>
        <v>698654.65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E53</f>
        <v>39651.68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505</v>
      </c>
      <c r="C43" s="86"/>
      <c r="D43" s="54" t="s">
        <v>67</v>
      </c>
      <c r="E43" s="12">
        <v>4958</v>
      </c>
      <c r="F43" s="61">
        <v>1</v>
      </c>
      <c r="G43" s="62" t="s">
        <v>77</v>
      </c>
      <c r="H43" s="87" t="s">
        <v>506</v>
      </c>
      <c r="I43" s="88"/>
    </row>
    <row r="44" spans="1:9" s="16" customFormat="1" ht="56.25" customHeight="1" x14ac:dyDescent="0.25">
      <c r="A44" s="57">
        <v>2</v>
      </c>
      <c r="B44" s="85" t="s">
        <v>514</v>
      </c>
      <c r="C44" s="86"/>
      <c r="D44" s="54" t="s">
        <v>67</v>
      </c>
      <c r="E44" s="12">
        <v>9706</v>
      </c>
      <c r="F44" s="57">
        <v>1</v>
      </c>
      <c r="G44" s="58" t="s">
        <v>77</v>
      </c>
      <c r="H44" s="87" t="s">
        <v>508</v>
      </c>
      <c r="I44" s="88"/>
    </row>
    <row r="45" spans="1:9" s="16" customFormat="1" ht="56.25" customHeight="1" x14ac:dyDescent="0.25">
      <c r="A45" s="57">
        <v>3</v>
      </c>
      <c r="B45" s="85" t="s">
        <v>507</v>
      </c>
      <c r="C45" s="86"/>
      <c r="D45" s="54" t="s">
        <v>67</v>
      </c>
      <c r="E45" s="12">
        <v>2177.89</v>
      </c>
      <c r="F45" s="57">
        <v>1</v>
      </c>
      <c r="G45" s="58" t="s">
        <v>77</v>
      </c>
      <c r="H45" s="87" t="s">
        <v>509</v>
      </c>
      <c r="I45" s="88"/>
    </row>
    <row r="46" spans="1:9" s="16" customFormat="1" ht="56.25" customHeight="1" x14ac:dyDescent="0.25">
      <c r="A46" s="57">
        <v>4</v>
      </c>
      <c r="B46" s="85" t="s">
        <v>511</v>
      </c>
      <c r="C46" s="86"/>
      <c r="D46" s="54" t="s">
        <v>67</v>
      </c>
      <c r="E46" s="12">
        <v>2354</v>
      </c>
      <c r="F46" s="57">
        <v>1</v>
      </c>
      <c r="G46" s="58" t="s">
        <v>77</v>
      </c>
      <c r="H46" s="87" t="s">
        <v>510</v>
      </c>
      <c r="I46" s="88"/>
    </row>
    <row r="47" spans="1:9" s="16" customFormat="1" ht="56.25" customHeight="1" x14ac:dyDescent="0.25">
      <c r="A47" s="57">
        <v>5</v>
      </c>
      <c r="B47" s="85" t="s">
        <v>512</v>
      </c>
      <c r="C47" s="86"/>
      <c r="D47" s="54" t="s">
        <v>67</v>
      </c>
      <c r="E47" s="12">
        <v>4093</v>
      </c>
      <c r="F47" s="57">
        <v>1</v>
      </c>
      <c r="G47" s="58" t="s">
        <v>77</v>
      </c>
      <c r="H47" s="87" t="s">
        <v>513</v>
      </c>
      <c r="I47" s="88"/>
    </row>
    <row r="48" spans="1:9" s="16" customFormat="1" ht="56.25" customHeight="1" x14ac:dyDescent="0.25">
      <c r="A48" s="57">
        <v>6</v>
      </c>
      <c r="B48" s="85" t="s">
        <v>515</v>
      </c>
      <c r="C48" s="86"/>
      <c r="D48" s="54" t="s">
        <v>67</v>
      </c>
      <c r="E48" s="12">
        <v>4058</v>
      </c>
      <c r="F48" s="57">
        <v>1</v>
      </c>
      <c r="G48" s="58" t="s">
        <v>77</v>
      </c>
      <c r="H48" s="87" t="s">
        <v>516</v>
      </c>
      <c r="I48" s="88"/>
    </row>
    <row r="49" spans="1:9" s="16" customFormat="1" ht="56.25" customHeight="1" x14ac:dyDescent="0.25">
      <c r="A49" s="61">
        <v>7</v>
      </c>
      <c r="B49" s="85" t="s">
        <v>517</v>
      </c>
      <c r="C49" s="86"/>
      <c r="D49" s="63" t="s">
        <v>67</v>
      </c>
      <c r="E49" s="12">
        <v>4766.79</v>
      </c>
      <c r="F49" s="61">
        <v>1</v>
      </c>
      <c r="G49" s="62" t="s">
        <v>77</v>
      </c>
      <c r="H49" s="87" t="s">
        <v>518</v>
      </c>
      <c r="I49" s="88"/>
    </row>
    <row r="50" spans="1:9" s="16" customFormat="1" ht="56.25" customHeight="1" x14ac:dyDescent="0.25">
      <c r="A50" s="61">
        <v>8</v>
      </c>
      <c r="B50" s="85" t="s">
        <v>519</v>
      </c>
      <c r="C50" s="86"/>
      <c r="D50" s="63" t="s">
        <v>67</v>
      </c>
      <c r="E50" s="12">
        <v>1909</v>
      </c>
      <c r="F50" s="61">
        <v>1</v>
      </c>
      <c r="G50" s="62" t="s">
        <v>77</v>
      </c>
      <c r="H50" s="87" t="s">
        <v>520</v>
      </c>
      <c r="I50" s="88"/>
    </row>
    <row r="51" spans="1:9" s="16" customFormat="1" ht="56.25" customHeight="1" x14ac:dyDescent="0.25">
      <c r="A51" s="61">
        <v>9</v>
      </c>
      <c r="B51" s="85" t="s">
        <v>521</v>
      </c>
      <c r="C51" s="86"/>
      <c r="D51" s="63" t="s">
        <v>67</v>
      </c>
      <c r="E51" s="12">
        <v>3818</v>
      </c>
      <c r="F51" s="61">
        <v>1</v>
      </c>
      <c r="G51" s="62" t="s">
        <v>77</v>
      </c>
      <c r="H51" s="87" t="s">
        <v>522</v>
      </c>
      <c r="I51" s="88"/>
    </row>
    <row r="52" spans="1:9" s="16" customFormat="1" ht="56.25" customHeight="1" x14ac:dyDescent="0.25">
      <c r="A52" s="61">
        <v>10</v>
      </c>
      <c r="B52" s="85" t="s">
        <v>536</v>
      </c>
      <c r="C52" s="86"/>
      <c r="D52" s="63" t="s">
        <v>67</v>
      </c>
      <c r="E52" s="12">
        <v>1811</v>
      </c>
      <c r="F52" s="61">
        <v>1</v>
      </c>
      <c r="G52" s="62" t="s">
        <v>77</v>
      </c>
      <c r="H52" s="87" t="s">
        <v>537</v>
      </c>
      <c r="I52" s="88"/>
    </row>
    <row r="53" spans="1:9" ht="34.5" customHeight="1" x14ac:dyDescent="0.25">
      <c r="A53" s="134" t="s">
        <v>38</v>
      </c>
      <c r="B53" s="135"/>
      <c r="C53" s="135"/>
      <c r="D53" s="136"/>
      <c r="E53" s="12">
        <f>SUM(E43:E52)</f>
        <v>39651.68</v>
      </c>
      <c r="F53" s="72" t="s">
        <v>39</v>
      </c>
      <c r="G53" s="129"/>
      <c r="H53" s="137" t="s">
        <v>52</v>
      </c>
      <c r="I53" s="138"/>
    </row>
    <row r="55" spans="1:9" x14ac:dyDescent="0.25">
      <c r="A55" s="3" t="s">
        <v>40</v>
      </c>
      <c r="H55" s="19">
        <v>317400.21000000002</v>
      </c>
      <c r="I55" s="3" t="s">
        <v>28</v>
      </c>
    </row>
    <row r="56" spans="1:9" ht="36.75" customHeight="1" x14ac:dyDescent="0.25">
      <c r="A56" s="79" t="s">
        <v>37</v>
      </c>
      <c r="B56" s="79"/>
      <c r="C56" s="79"/>
      <c r="D56" s="79"/>
      <c r="E56" s="79"/>
      <c r="F56" s="79"/>
      <c r="G56" s="79"/>
      <c r="H56" s="79"/>
      <c r="I56" s="79"/>
    </row>
    <row r="58" spans="1:9" s="26" customFormat="1" ht="56.25" customHeight="1" x14ac:dyDescent="0.2">
      <c r="A58" s="59" t="s">
        <v>0</v>
      </c>
      <c r="B58" s="59" t="s">
        <v>41</v>
      </c>
      <c r="C58" s="59" t="s">
        <v>42</v>
      </c>
      <c r="D58" s="85" t="s">
        <v>43</v>
      </c>
      <c r="E58" s="132"/>
      <c r="F58" s="86"/>
    </row>
    <row r="59" spans="1:9" s="2" customFormat="1" x14ac:dyDescent="0.25">
      <c r="A59" s="57">
        <v>1</v>
      </c>
      <c r="B59" s="57">
        <v>2</v>
      </c>
      <c r="C59" s="57">
        <v>3</v>
      </c>
      <c r="D59" s="87">
        <v>4</v>
      </c>
      <c r="E59" s="133"/>
      <c r="F59" s="128"/>
    </row>
    <row r="60" spans="1:9" x14ac:dyDescent="0.25">
      <c r="A60" s="57" t="s">
        <v>39</v>
      </c>
      <c r="B60" s="57" t="s">
        <v>39</v>
      </c>
      <c r="C60" s="57" t="s">
        <v>39</v>
      </c>
      <c r="D60" s="83" t="s">
        <v>39</v>
      </c>
      <c r="E60" s="84"/>
      <c r="F60" s="84"/>
    </row>
    <row r="62" spans="1:9" ht="69.75" customHeight="1" x14ac:dyDescent="0.25">
      <c r="A62" s="79" t="s">
        <v>44</v>
      </c>
      <c r="B62" s="80"/>
      <c r="C62" s="80"/>
      <c r="D62" s="80"/>
      <c r="E62" s="80"/>
      <c r="F62" s="80"/>
      <c r="G62" s="80"/>
      <c r="H62" s="80"/>
      <c r="I62" s="80"/>
    </row>
    <row r="64" spans="1:9" ht="78.75" x14ac:dyDescent="0.25">
      <c r="A64" s="54" t="s">
        <v>0</v>
      </c>
      <c r="B64" s="72" t="s">
        <v>45</v>
      </c>
      <c r="C64" s="73"/>
      <c r="D64" s="54" t="s">
        <v>46</v>
      </c>
      <c r="E64" s="54" t="s">
        <v>47</v>
      </c>
      <c r="F64" s="54" t="s">
        <v>48</v>
      </c>
      <c r="G64" s="54" t="s">
        <v>49</v>
      </c>
    </row>
    <row r="65" spans="1:9" x14ac:dyDescent="0.25">
      <c r="A65" s="54">
        <v>1</v>
      </c>
      <c r="B65" s="72">
        <v>2</v>
      </c>
      <c r="C65" s="73"/>
      <c r="D65" s="54">
        <v>3</v>
      </c>
      <c r="E65" s="54">
        <v>4</v>
      </c>
      <c r="F65" s="54">
        <v>5</v>
      </c>
      <c r="G65" s="54">
        <v>6</v>
      </c>
    </row>
    <row r="66" spans="1:9" ht="31.5" customHeight="1" x14ac:dyDescent="0.25">
      <c r="A66" s="11">
        <v>1</v>
      </c>
      <c r="B66" s="74" t="s">
        <v>50</v>
      </c>
      <c r="C66" s="75"/>
      <c r="D66" s="20">
        <v>0</v>
      </c>
      <c r="E66" s="20">
        <f>G33+H55</f>
        <v>1285326.82</v>
      </c>
      <c r="F66" s="20">
        <v>1018979.43</v>
      </c>
      <c r="G66" s="12">
        <f>E66-F66</f>
        <v>266347.39</v>
      </c>
      <c r="I66" s="22"/>
    </row>
    <row r="67" spans="1:9" ht="32.25" customHeight="1" x14ac:dyDescent="0.25">
      <c r="A67" s="11">
        <v>2</v>
      </c>
      <c r="B67" s="74" t="s">
        <v>51</v>
      </c>
      <c r="C67" s="75"/>
      <c r="D67" s="20">
        <v>0</v>
      </c>
      <c r="E67" s="20" t="s">
        <v>39</v>
      </c>
      <c r="F67" s="20" t="s">
        <v>39</v>
      </c>
      <c r="G67" s="12" t="s">
        <v>39</v>
      </c>
    </row>
    <row r="68" spans="1:9" x14ac:dyDescent="0.25">
      <c r="A68" s="76" t="s">
        <v>38</v>
      </c>
      <c r="B68" s="77"/>
      <c r="C68" s="78"/>
      <c r="D68" s="20">
        <f>SUM(D66:D67)</f>
        <v>0</v>
      </c>
      <c r="E68" s="20">
        <f>SUM(E66:E67)</f>
        <v>1285326.82</v>
      </c>
      <c r="F68" s="20">
        <f>SUM(F66:F67)</f>
        <v>1018979.43</v>
      </c>
      <c r="G68" s="12">
        <f>SUM(G66:G67)</f>
        <v>266347.39</v>
      </c>
    </row>
  </sheetData>
  <mergeCells count="73">
    <mergeCell ref="B67:C67"/>
    <mergeCell ref="A68:C68"/>
    <mergeCell ref="D58:F58"/>
    <mergeCell ref="D59:F59"/>
    <mergeCell ref="D60:F60"/>
    <mergeCell ref="A62:I62"/>
    <mergeCell ref="B64:C64"/>
    <mergeCell ref="B65:C65"/>
    <mergeCell ref="F53:G53"/>
    <mergeCell ref="H53:I53"/>
    <mergeCell ref="B51:C51"/>
    <mergeCell ref="H51:I51"/>
    <mergeCell ref="B66:C66"/>
    <mergeCell ref="A56:I56"/>
    <mergeCell ref="B45:C45"/>
    <mergeCell ref="H45:I45"/>
    <mergeCell ref="B46:C46"/>
    <mergeCell ref="H46:I46"/>
    <mergeCell ref="B47:C47"/>
    <mergeCell ref="H47:I47"/>
    <mergeCell ref="B49:C49"/>
    <mergeCell ref="H49:I49"/>
    <mergeCell ref="B50:C50"/>
    <mergeCell ref="H50:I50"/>
    <mergeCell ref="B52:C52"/>
    <mergeCell ref="H52:I52"/>
    <mergeCell ref="B48:C48"/>
    <mergeCell ref="H48:I48"/>
    <mergeCell ref="A53:D53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53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opLeftCell="A4" zoomScale="70" zoomScaleNormal="70" workbookViewId="0">
      <selection activeCell="E66" sqref="E66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452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6117.25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6117.25</v>
      </c>
      <c r="G24" s="14">
        <v>85995.91</v>
      </c>
      <c r="H24" s="13">
        <f>F24</f>
        <v>6117.25</v>
      </c>
      <c r="I24" s="14">
        <v>85995.91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6117.25</v>
      </c>
      <c r="G25" s="14">
        <v>219586.17</v>
      </c>
      <c r="H25" s="13">
        <f t="shared" ref="H25:H32" si="0">F25</f>
        <v>6117.25</v>
      </c>
      <c r="I25" s="14">
        <v>83775.199999999997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6117.25</v>
      </c>
      <c r="G26" s="14">
        <v>24762.79</v>
      </c>
      <c r="H26" s="13">
        <f t="shared" si="0"/>
        <v>6117.25</v>
      </c>
      <c r="I26" s="14">
        <v>24762.79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6117.25</v>
      </c>
      <c r="G27" s="14">
        <v>99051.11</v>
      </c>
      <c r="H27" s="13">
        <f t="shared" si="0"/>
        <v>6117.25</v>
      </c>
      <c r="I27" s="14">
        <v>99051.11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6117.25</v>
      </c>
      <c r="G28" s="14">
        <v>279531.8</v>
      </c>
      <c r="H28" s="13">
        <f t="shared" si="0"/>
        <v>6117.25</v>
      </c>
      <c r="I28" s="14">
        <v>279531.8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6117.25</v>
      </c>
      <c r="G29" s="14">
        <v>60589.39</v>
      </c>
      <c r="H29" s="13">
        <f t="shared" si="0"/>
        <v>6117.25</v>
      </c>
      <c r="I29" s="14">
        <v>31862.04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6117.25</v>
      </c>
      <c r="G30" s="14">
        <v>69307.34</v>
      </c>
      <c r="H30" s="13">
        <f t="shared" si="0"/>
        <v>6117.25</v>
      </c>
      <c r="I30" s="14">
        <v>49510.51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6117.25</v>
      </c>
      <c r="G31" s="14">
        <v>10420.1</v>
      </c>
      <c r="H31" s="13">
        <f t="shared" si="0"/>
        <v>6117.25</v>
      </c>
      <c r="I31" s="14">
        <v>2202.16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6117.25</v>
      </c>
      <c r="G32" s="12">
        <v>104904.85</v>
      </c>
      <c r="H32" s="13">
        <f t="shared" si="0"/>
        <v>6117.25</v>
      </c>
      <c r="I32" s="14">
        <v>45771.21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954149.46</v>
      </c>
      <c r="H33" s="10" t="s">
        <v>39</v>
      </c>
      <c r="I33" s="15">
        <f>SUM(I24:I32)</f>
        <v>702462.7300000001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E50</f>
        <v>15783.640000000001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523</v>
      </c>
      <c r="C43" s="86"/>
      <c r="D43" s="54" t="s">
        <v>67</v>
      </c>
      <c r="E43" s="12">
        <v>1663</v>
      </c>
      <c r="F43" s="61">
        <v>1</v>
      </c>
      <c r="G43" s="62" t="s">
        <v>77</v>
      </c>
      <c r="H43" s="87" t="s">
        <v>524</v>
      </c>
      <c r="I43" s="88"/>
    </row>
    <row r="44" spans="1:9" s="16" customFormat="1" ht="56.25" customHeight="1" x14ac:dyDescent="0.25">
      <c r="A44" s="57">
        <v>2</v>
      </c>
      <c r="B44" s="85" t="s">
        <v>525</v>
      </c>
      <c r="C44" s="86"/>
      <c r="D44" s="54" t="s">
        <v>67</v>
      </c>
      <c r="E44" s="12">
        <v>3326</v>
      </c>
      <c r="F44" s="57">
        <v>1</v>
      </c>
      <c r="G44" s="58" t="s">
        <v>77</v>
      </c>
      <c r="H44" s="87" t="s">
        <v>526</v>
      </c>
      <c r="I44" s="88"/>
    </row>
    <row r="45" spans="1:9" s="16" customFormat="1" ht="56.25" customHeight="1" x14ac:dyDescent="0.25">
      <c r="A45" s="57">
        <v>3</v>
      </c>
      <c r="B45" s="85" t="s">
        <v>527</v>
      </c>
      <c r="C45" s="86"/>
      <c r="D45" s="54" t="s">
        <v>67</v>
      </c>
      <c r="E45" s="12">
        <v>1909</v>
      </c>
      <c r="F45" s="57">
        <v>1</v>
      </c>
      <c r="G45" s="58" t="s">
        <v>77</v>
      </c>
      <c r="H45" s="87" t="s">
        <v>528</v>
      </c>
      <c r="I45" s="88"/>
    </row>
    <row r="46" spans="1:9" s="16" customFormat="1" ht="56.25" customHeight="1" x14ac:dyDescent="0.25">
      <c r="A46" s="57">
        <v>4</v>
      </c>
      <c r="B46" s="85" t="s">
        <v>529</v>
      </c>
      <c r="C46" s="86"/>
      <c r="D46" s="54" t="s">
        <v>67</v>
      </c>
      <c r="E46" s="12">
        <v>2314.11</v>
      </c>
      <c r="F46" s="57">
        <v>1</v>
      </c>
      <c r="G46" s="58" t="s">
        <v>77</v>
      </c>
      <c r="H46" s="87" t="s">
        <v>530</v>
      </c>
      <c r="I46" s="88"/>
    </row>
    <row r="47" spans="1:9" s="16" customFormat="1" ht="56.25" customHeight="1" x14ac:dyDescent="0.25">
      <c r="A47" s="57">
        <v>5</v>
      </c>
      <c r="B47" s="85" t="s">
        <v>531</v>
      </c>
      <c r="C47" s="86"/>
      <c r="D47" s="54" t="s">
        <v>67</v>
      </c>
      <c r="E47" s="12">
        <v>2360.86</v>
      </c>
      <c r="F47" s="57">
        <v>1</v>
      </c>
      <c r="G47" s="58" t="s">
        <v>77</v>
      </c>
      <c r="H47" s="87" t="s">
        <v>532</v>
      </c>
      <c r="I47" s="88"/>
    </row>
    <row r="48" spans="1:9" s="16" customFormat="1" ht="56.25" customHeight="1" x14ac:dyDescent="0.25">
      <c r="A48" s="61">
        <v>6</v>
      </c>
      <c r="B48" s="85" t="s">
        <v>533</v>
      </c>
      <c r="C48" s="86"/>
      <c r="D48" s="63" t="s">
        <v>67</v>
      </c>
      <c r="E48" s="12">
        <v>2201</v>
      </c>
      <c r="F48" s="61">
        <v>1</v>
      </c>
      <c r="G48" s="62" t="s">
        <v>77</v>
      </c>
      <c r="H48" s="87" t="s">
        <v>534</v>
      </c>
      <c r="I48" s="88"/>
    </row>
    <row r="49" spans="1:9" s="16" customFormat="1" ht="56.25" customHeight="1" x14ac:dyDescent="0.25">
      <c r="A49" s="61">
        <v>7</v>
      </c>
      <c r="B49" s="85" t="s">
        <v>540</v>
      </c>
      <c r="C49" s="86"/>
      <c r="D49" s="63" t="s">
        <v>67</v>
      </c>
      <c r="E49" s="12">
        <v>2009.67</v>
      </c>
      <c r="F49" s="61">
        <v>1</v>
      </c>
      <c r="G49" s="62" t="s">
        <v>77</v>
      </c>
      <c r="H49" s="87" t="s">
        <v>535</v>
      </c>
      <c r="I49" s="88"/>
    </row>
    <row r="50" spans="1:9" ht="34.5" customHeight="1" x14ac:dyDescent="0.25">
      <c r="A50" s="134" t="s">
        <v>38</v>
      </c>
      <c r="B50" s="135"/>
      <c r="C50" s="135"/>
      <c r="D50" s="136"/>
      <c r="E50" s="12">
        <f>SUM(E43:E49)</f>
        <v>15783.640000000001</v>
      </c>
      <c r="F50" s="72" t="s">
        <v>39</v>
      </c>
      <c r="G50" s="129"/>
      <c r="H50" s="137" t="s">
        <v>52</v>
      </c>
      <c r="I50" s="138"/>
    </row>
    <row r="52" spans="1:9" x14ac:dyDescent="0.25">
      <c r="A52" s="3" t="s">
        <v>40</v>
      </c>
      <c r="H52" s="19">
        <v>313444.83</v>
      </c>
      <c r="I52" s="3" t="s">
        <v>28</v>
      </c>
    </row>
    <row r="53" spans="1:9" ht="36.75" customHeight="1" x14ac:dyDescent="0.25">
      <c r="A53" s="79" t="s">
        <v>37</v>
      </c>
      <c r="B53" s="79"/>
      <c r="C53" s="79"/>
      <c r="D53" s="79"/>
      <c r="E53" s="79"/>
      <c r="F53" s="79"/>
      <c r="G53" s="79"/>
      <c r="H53" s="79"/>
      <c r="I53" s="79"/>
    </row>
    <row r="55" spans="1:9" s="26" customFormat="1" ht="56.25" customHeight="1" x14ac:dyDescent="0.2">
      <c r="A55" s="59" t="s">
        <v>0</v>
      </c>
      <c r="B55" s="59" t="s">
        <v>41</v>
      </c>
      <c r="C55" s="59" t="s">
        <v>42</v>
      </c>
      <c r="D55" s="85" t="s">
        <v>43</v>
      </c>
      <c r="E55" s="132"/>
      <c r="F55" s="86"/>
    </row>
    <row r="56" spans="1:9" s="2" customFormat="1" x14ac:dyDescent="0.25">
      <c r="A56" s="57">
        <v>1</v>
      </c>
      <c r="B56" s="57">
        <v>2</v>
      </c>
      <c r="C56" s="57">
        <v>3</v>
      </c>
      <c r="D56" s="87">
        <v>4</v>
      </c>
      <c r="E56" s="133"/>
      <c r="F56" s="128"/>
    </row>
    <row r="57" spans="1:9" x14ac:dyDescent="0.25">
      <c r="A57" s="57" t="s">
        <v>39</v>
      </c>
      <c r="B57" s="57" t="s">
        <v>39</v>
      </c>
      <c r="C57" s="57" t="s">
        <v>39</v>
      </c>
      <c r="D57" s="83" t="s">
        <v>39</v>
      </c>
      <c r="E57" s="84"/>
      <c r="F57" s="84"/>
    </row>
    <row r="59" spans="1:9" ht="69.75" customHeight="1" x14ac:dyDescent="0.25">
      <c r="A59" s="79" t="s">
        <v>44</v>
      </c>
      <c r="B59" s="80"/>
      <c r="C59" s="80"/>
      <c r="D59" s="80"/>
      <c r="E59" s="80"/>
      <c r="F59" s="80"/>
      <c r="G59" s="80"/>
      <c r="H59" s="80"/>
      <c r="I59" s="80"/>
    </row>
    <row r="61" spans="1:9" ht="78.75" x14ac:dyDescent="0.25">
      <c r="A61" s="54" t="s">
        <v>0</v>
      </c>
      <c r="B61" s="72" t="s">
        <v>45</v>
      </c>
      <c r="C61" s="73"/>
      <c r="D61" s="54" t="s">
        <v>46</v>
      </c>
      <c r="E61" s="54" t="s">
        <v>47</v>
      </c>
      <c r="F61" s="54" t="s">
        <v>48</v>
      </c>
      <c r="G61" s="54" t="s">
        <v>49</v>
      </c>
    </row>
    <row r="62" spans="1:9" x14ac:dyDescent="0.25">
      <c r="A62" s="54">
        <v>1</v>
      </c>
      <c r="B62" s="72">
        <v>2</v>
      </c>
      <c r="C62" s="73"/>
      <c r="D62" s="54">
        <v>3</v>
      </c>
      <c r="E62" s="54">
        <v>4</v>
      </c>
      <c r="F62" s="54">
        <v>5</v>
      </c>
      <c r="G62" s="54">
        <v>6</v>
      </c>
    </row>
    <row r="63" spans="1:9" ht="31.5" customHeight="1" x14ac:dyDescent="0.25">
      <c r="A63" s="11">
        <v>1</v>
      </c>
      <c r="B63" s="74" t="s">
        <v>50</v>
      </c>
      <c r="C63" s="75"/>
      <c r="D63" s="20">
        <v>0</v>
      </c>
      <c r="E63" s="20">
        <f>G33+H52</f>
        <v>1267594.29</v>
      </c>
      <c r="F63" s="20">
        <v>1077518.32</v>
      </c>
      <c r="G63" s="12">
        <f>E63-F63</f>
        <v>190075.96999999997</v>
      </c>
      <c r="I63" s="22"/>
    </row>
    <row r="64" spans="1:9" ht="32.25" customHeight="1" x14ac:dyDescent="0.25">
      <c r="A64" s="11">
        <v>2</v>
      </c>
      <c r="B64" s="74" t="s">
        <v>51</v>
      </c>
      <c r="C64" s="75"/>
      <c r="D64" s="20">
        <v>0</v>
      </c>
      <c r="E64" s="20" t="s">
        <v>39</v>
      </c>
      <c r="F64" s="20" t="s">
        <v>39</v>
      </c>
      <c r="G64" s="12" t="s">
        <v>39</v>
      </c>
    </row>
    <row r="65" spans="1:7" x14ac:dyDescent="0.25">
      <c r="A65" s="76" t="s">
        <v>38</v>
      </c>
      <c r="B65" s="77"/>
      <c r="C65" s="78"/>
      <c r="D65" s="20">
        <f>SUM(D63:D64)</f>
        <v>0</v>
      </c>
      <c r="E65" s="20">
        <f>SUM(E63:E64)</f>
        <v>1267594.29</v>
      </c>
      <c r="F65" s="20">
        <f>SUM(F63:F64)</f>
        <v>1077518.32</v>
      </c>
      <c r="G65" s="12">
        <f>SUM(G63:G64)</f>
        <v>190075.96999999997</v>
      </c>
    </row>
  </sheetData>
  <mergeCells count="67">
    <mergeCell ref="B63:C63"/>
    <mergeCell ref="B64:C64"/>
    <mergeCell ref="A65:C65"/>
    <mergeCell ref="D55:F55"/>
    <mergeCell ref="D56:F56"/>
    <mergeCell ref="D57:F57"/>
    <mergeCell ref="A59:I59"/>
    <mergeCell ref="B61:C61"/>
    <mergeCell ref="B62:C62"/>
    <mergeCell ref="A53:I53"/>
    <mergeCell ref="B45:C45"/>
    <mergeCell ref="H45:I45"/>
    <mergeCell ref="B46:C46"/>
    <mergeCell ref="H46:I46"/>
    <mergeCell ref="B47:C47"/>
    <mergeCell ref="H47:I47"/>
    <mergeCell ref="B48:C48"/>
    <mergeCell ref="B49:C49"/>
    <mergeCell ref="H48:I48"/>
    <mergeCell ref="H49:I49"/>
    <mergeCell ref="A50:D50"/>
    <mergeCell ref="F50:G50"/>
    <mergeCell ref="H50:I50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50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topLeftCell="A10" zoomScale="80" zoomScaleNormal="80" workbookViewId="0">
      <selection activeCell="M28" sqref="M1:O1048576"/>
    </sheetView>
  </sheetViews>
  <sheetFormatPr defaultRowHeight="15.75" x14ac:dyDescent="0.25"/>
  <cols>
    <col min="1" max="1" width="9.140625" style="3"/>
    <col min="2" max="2" width="23.28515625" style="3" customWidth="1"/>
    <col min="3" max="3" width="27.140625" style="3" customWidth="1"/>
    <col min="4" max="9" width="17.5703125" style="3" customWidth="1"/>
    <col min="10" max="10" width="7.140625" style="3" customWidth="1"/>
    <col min="11" max="13" width="9.140625" style="3" customWidth="1"/>
    <col min="14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76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18">
        <v>2773.19</v>
      </c>
      <c r="I17" s="34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x14ac:dyDescent="0.25">
      <c r="A21" s="92" t="s">
        <v>0</v>
      </c>
      <c r="B21" s="105" t="s">
        <v>1</v>
      </c>
      <c r="C21" s="106"/>
      <c r="D21" s="92" t="s">
        <v>2</v>
      </c>
      <c r="E21" s="92" t="s">
        <v>3</v>
      </c>
      <c r="F21" s="92" t="s">
        <v>4</v>
      </c>
      <c r="G21" s="92"/>
      <c r="H21" s="92" t="s">
        <v>5</v>
      </c>
      <c r="I21" s="92"/>
    </row>
    <row r="22" spans="1:9" ht="94.5" x14ac:dyDescent="0.25">
      <c r="A22" s="92"/>
      <c r="B22" s="107"/>
      <c r="C22" s="108"/>
      <c r="D22" s="92"/>
      <c r="E22" s="92"/>
      <c r="F22" s="29" t="s">
        <v>6</v>
      </c>
      <c r="G22" s="29" t="s">
        <v>7</v>
      </c>
      <c r="H22" s="29" t="s">
        <v>6</v>
      </c>
      <c r="I22" s="29" t="s">
        <v>8</v>
      </c>
    </row>
    <row r="23" spans="1:9" s="2" customFormat="1" x14ac:dyDescent="0.25">
      <c r="A23" s="31">
        <v>1</v>
      </c>
      <c r="B23" s="87">
        <v>2</v>
      </c>
      <c r="C23" s="88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0.75" customHeight="1" x14ac:dyDescent="0.25">
      <c r="A24" s="31">
        <v>1</v>
      </c>
      <c r="B24" s="102" t="s">
        <v>53</v>
      </c>
      <c r="C24" s="103"/>
      <c r="D24" s="31" t="s">
        <v>24</v>
      </c>
      <c r="E24" s="31">
        <v>1.32</v>
      </c>
      <c r="F24" s="12">
        <f>H17</f>
        <v>2773.19</v>
      </c>
      <c r="G24" s="14">
        <v>38933.300000000003</v>
      </c>
      <c r="H24" s="13">
        <f t="shared" ref="H24:H32" si="0">F24</f>
        <v>2773.19</v>
      </c>
      <c r="I24" s="14">
        <v>38933.300000000003</v>
      </c>
    </row>
    <row r="25" spans="1:9" s="2" customFormat="1" ht="31.5" customHeight="1" x14ac:dyDescent="0.25">
      <c r="A25" s="31">
        <v>2</v>
      </c>
      <c r="B25" s="102" t="s">
        <v>54</v>
      </c>
      <c r="C25" s="103"/>
      <c r="D25" s="31" t="s">
        <v>24</v>
      </c>
      <c r="E25" s="31">
        <v>3.37</v>
      </c>
      <c r="F25" s="12">
        <f>H17</f>
        <v>2773.19</v>
      </c>
      <c r="G25" s="14">
        <v>99413.98</v>
      </c>
      <c r="H25" s="13">
        <f t="shared" si="0"/>
        <v>2773.19</v>
      </c>
      <c r="I25" s="14">
        <v>24055.01</v>
      </c>
    </row>
    <row r="26" spans="1:9" s="2" customFormat="1" ht="18.75" customHeight="1" x14ac:dyDescent="0.25">
      <c r="A26" s="31">
        <v>3</v>
      </c>
      <c r="B26" s="102" t="s">
        <v>61</v>
      </c>
      <c r="C26" s="103"/>
      <c r="D26" s="31" t="s">
        <v>24</v>
      </c>
      <c r="E26" s="31">
        <v>0.38</v>
      </c>
      <c r="F26" s="12">
        <f>H17</f>
        <v>2773.19</v>
      </c>
      <c r="G26" s="14">
        <v>11210.91</v>
      </c>
      <c r="H26" s="13">
        <f>F26</f>
        <v>2773.19</v>
      </c>
      <c r="I26" s="14">
        <v>11210.91</v>
      </c>
    </row>
    <row r="27" spans="1:9" s="2" customFormat="1" x14ac:dyDescent="0.25">
      <c r="A27" s="31">
        <v>4</v>
      </c>
      <c r="B27" s="102" t="s">
        <v>55</v>
      </c>
      <c r="C27" s="103"/>
      <c r="D27" s="31" t="s">
        <v>24</v>
      </c>
      <c r="E27" s="31">
        <v>1.52</v>
      </c>
      <c r="F27" s="12">
        <f>H17</f>
        <v>2773.19</v>
      </c>
      <c r="G27" s="14">
        <v>44843.73</v>
      </c>
      <c r="H27" s="13">
        <f t="shared" si="0"/>
        <v>2773.19</v>
      </c>
      <c r="I27" s="14">
        <v>44843.73</v>
      </c>
    </row>
    <row r="28" spans="1:9" s="2" customFormat="1" x14ac:dyDescent="0.25">
      <c r="A28" s="31">
        <v>5</v>
      </c>
      <c r="B28" s="102" t="s">
        <v>56</v>
      </c>
      <c r="C28" s="103"/>
      <c r="D28" s="31" t="s">
        <v>24</v>
      </c>
      <c r="E28" s="31">
        <v>4.29</v>
      </c>
      <c r="F28" s="12">
        <f>H17</f>
        <v>2773.19</v>
      </c>
      <c r="G28" s="14">
        <v>126553.42</v>
      </c>
      <c r="H28" s="13">
        <f t="shared" si="0"/>
        <v>2773.19</v>
      </c>
      <c r="I28" s="14">
        <v>126553.42</v>
      </c>
    </row>
    <row r="29" spans="1:9" s="2" customFormat="1" ht="27.75" customHeight="1" x14ac:dyDescent="0.25">
      <c r="A29" s="31">
        <v>6</v>
      </c>
      <c r="B29" s="102" t="s">
        <v>57</v>
      </c>
      <c r="C29" s="103"/>
      <c r="D29" s="31" t="s">
        <v>24</v>
      </c>
      <c r="E29" s="31">
        <v>0.93</v>
      </c>
      <c r="F29" s="12">
        <f>H17</f>
        <v>2773.19</v>
      </c>
      <c r="G29" s="14">
        <v>27430.92</v>
      </c>
      <c r="H29" s="13">
        <f t="shared" si="0"/>
        <v>2773.19</v>
      </c>
      <c r="I29" s="14">
        <v>46065.72</v>
      </c>
    </row>
    <row r="30" spans="1:9" s="2" customFormat="1" ht="29.25" customHeight="1" x14ac:dyDescent="0.25">
      <c r="A30" s="31">
        <v>7</v>
      </c>
      <c r="B30" s="102" t="s">
        <v>58</v>
      </c>
      <c r="C30" s="103"/>
      <c r="D30" s="31" t="s">
        <v>24</v>
      </c>
      <c r="E30" s="31">
        <v>1.0900000000000001</v>
      </c>
      <c r="F30" s="12">
        <f>H17</f>
        <v>2773.19</v>
      </c>
      <c r="G30" s="14">
        <v>32148.44</v>
      </c>
      <c r="H30" s="13">
        <f t="shared" si="0"/>
        <v>2773.19</v>
      </c>
      <c r="I30" s="14">
        <v>43989.72</v>
      </c>
    </row>
    <row r="31" spans="1:9" s="2" customFormat="1" x14ac:dyDescent="0.25">
      <c r="A31" s="31">
        <v>8</v>
      </c>
      <c r="B31" s="102" t="s">
        <v>59</v>
      </c>
      <c r="C31" s="103"/>
      <c r="D31" s="31" t="s">
        <v>24</v>
      </c>
      <c r="E31" s="31">
        <v>0.16</v>
      </c>
      <c r="F31" s="12">
        <f>H17</f>
        <v>2773.19</v>
      </c>
      <c r="G31" s="14">
        <v>4717.53</v>
      </c>
      <c r="H31" s="13">
        <f t="shared" si="0"/>
        <v>2773.19</v>
      </c>
      <c r="I31" s="14">
        <v>2180.81</v>
      </c>
    </row>
    <row r="32" spans="1:9" s="2" customFormat="1" ht="32.25" customHeight="1" x14ac:dyDescent="0.25">
      <c r="A32" s="31">
        <v>9</v>
      </c>
      <c r="B32" s="102" t="s">
        <v>60</v>
      </c>
      <c r="C32" s="103"/>
      <c r="D32" s="31" t="s">
        <v>24</v>
      </c>
      <c r="E32" s="31">
        <v>1.61</v>
      </c>
      <c r="F32" s="12">
        <f>H17</f>
        <v>2773.19</v>
      </c>
      <c r="G32" s="12">
        <v>47493.97</v>
      </c>
      <c r="H32" s="13">
        <f t="shared" si="0"/>
        <v>2773.19</v>
      </c>
      <c r="I32" s="14">
        <v>29957.24</v>
      </c>
    </row>
    <row r="33" spans="1:9" s="35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432746.20000000007</v>
      </c>
      <c r="H33" s="10" t="s">
        <v>39</v>
      </c>
      <c r="I33" s="15">
        <f>SUM(I24:I32)</f>
        <v>367789.85999999993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E51</f>
        <v>43399.19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16" customFormat="1" ht="114" customHeight="1" x14ac:dyDescent="0.25">
      <c r="A41" s="29" t="s">
        <v>0</v>
      </c>
      <c r="B41" s="72" t="s">
        <v>32</v>
      </c>
      <c r="C41" s="73"/>
      <c r="D41" s="29" t="s">
        <v>33</v>
      </c>
      <c r="E41" s="29" t="s">
        <v>34</v>
      </c>
      <c r="F41" s="72" t="s">
        <v>35</v>
      </c>
      <c r="G41" s="73"/>
      <c r="H41" s="92" t="s">
        <v>36</v>
      </c>
      <c r="I41" s="96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45" customHeight="1" x14ac:dyDescent="0.25">
      <c r="A43" s="7">
        <v>1</v>
      </c>
      <c r="B43" s="85" t="s">
        <v>285</v>
      </c>
      <c r="C43" s="86"/>
      <c r="D43" s="54" t="s">
        <v>67</v>
      </c>
      <c r="E43" s="12">
        <v>1909</v>
      </c>
      <c r="F43" s="57">
        <v>1</v>
      </c>
      <c r="G43" s="58" t="s">
        <v>77</v>
      </c>
      <c r="H43" s="87" t="s">
        <v>206</v>
      </c>
      <c r="I43" s="88"/>
    </row>
    <row r="44" spans="1:9" s="16" customFormat="1" ht="45" customHeight="1" x14ac:dyDescent="0.25">
      <c r="A44" s="7">
        <v>2</v>
      </c>
      <c r="B44" s="85" t="s">
        <v>286</v>
      </c>
      <c r="C44" s="86"/>
      <c r="D44" s="54" t="s">
        <v>67</v>
      </c>
      <c r="E44" s="12">
        <v>21742</v>
      </c>
      <c r="F44" s="57">
        <v>1</v>
      </c>
      <c r="G44" s="58" t="s">
        <v>77</v>
      </c>
      <c r="H44" s="87" t="s">
        <v>78</v>
      </c>
      <c r="I44" s="88"/>
    </row>
    <row r="45" spans="1:9" s="16" customFormat="1" ht="45" customHeight="1" x14ac:dyDescent="0.25">
      <c r="A45" s="7">
        <v>3</v>
      </c>
      <c r="B45" s="85" t="s">
        <v>207</v>
      </c>
      <c r="C45" s="86"/>
      <c r="D45" s="54" t="s">
        <v>67</v>
      </c>
      <c r="E45" s="12">
        <v>2075.96</v>
      </c>
      <c r="F45" s="57">
        <v>1</v>
      </c>
      <c r="G45" s="58" t="s">
        <v>77</v>
      </c>
      <c r="H45" s="87" t="s">
        <v>212</v>
      </c>
      <c r="I45" s="88"/>
    </row>
    <row r="46" spans="1:9" s="16" customFormat="1" ht="45" customHeight="1" x14ac:dyDescent="0.25">
      <c r="A46" s="7">
        <v>4</v>
      </c>
      <c r="B46" s="85" t="s">
        <v>208</v>
      </c>
      <c r="C46" s="86"/>
      <c r="D46" s="54" t="s">
        <v>67</v>
      </c>
      <c r="E46" s="12">
        <v>1959.55</v>
      </c>
      <c r="F46" s="57">
        <v>1</v>
      </c>
      <c r="G46" s="58" t="s">
        <v>77</v>
      </c>
      <c r="H46" s="87" t="s">
        <v>209</v>
      </c>
      <c r="I46" s="88"/>
    </row>
    <row r="47" spans="1:9" s="16" customFormat="1" ht="45" customHeight="1" x14ac:dyDescent="0.25">
      <c r="A47" s="7">
        <v>5</v>
      </c>
      <c r="B47" s="85" t="s">
        <v>210</v>
      </c>
      <c r="C47" s="86"/>
      <c r="D47" s="54" t="s">
        <v>67</v>
      </c>
      <c r="E47" s="12">
        <v>2143.4699999999998</v>
      </c>
      <c r="F47" s="57">
        <v>1</v>
      </c>
      <c r="G47" s="58" t="s">
        <v>77</v>
      </c>
      <c r="H47" s="87" t="s">
        <v>211</v>
      </c>
      <c r="I47" s="88"/>
    </row>
    <row r="48" spans="1:9" s="16" customFormat="1" ht="45" customHeight="1" x14ac:dyDescent="0.25">
      <c r="A48" s="7">
        <v>6</v>
      </c>
      <c r="B48" s="85" t="s">
        <v>213</v>
      </c>
      <c r="C48" s="86"/>
      <c r="D48" s="54" t="s">
        <v>67</v>
      </c>
      <c r="E48" s="12">
        <v>2007.15</v>
      </c>
      <c r="F48" s="57">
        <v>1</v>
      </c>
      <c r="G48" s="58" t="s">
        <v>77</v>
      </c>
      <c r="H48" s="87" t="s">
        <v>214</v>
      </c>
      <c r="I48" s="88"/>
    </row>
    <row r="49" spans="1:9" s="16" customFormat="1" ht="45" customHeight="1" x14ac:dyDescent="0.25">
      <c r="A49" s="7">
        <v>7</v>
      </c>
      <c r="B49" s="85" t="s">
        <v>215</v>
      </c>
      <c r="C49" s="86"/>
      <c r="D49" s="54" t="s">
        <v>67</v>
      </c>
      <c r="E49" s="12">
        <v>3704.51</v>
      </c>
      <c r="F49" s="57">
        <v>1</v>
      </c>
      <c r="G49" s="58" t="s">
        <v>77</v>
      </c>
      <c r="H49" s="87" t="s">
        <v>216</v>
      </c>
      <c r="I49" s="88"/>
    </row>
    <row r="50" spans="1:9" s="16" customFormat="1" ht="60" customHeight="1" x14ac:dyDescent="0.25">
      <c r="A50" s="7">
        <v>8</v>
      </c>
      <c r="B50" s="85" t="s">
        <v>218</v>
      </c>
      <c r="C50" s="86"/>
      <c r="D50" s="54" t="s">
        <v>67</v>
      </c>
      <c r="E50" s="12">
        <v>7857.55</v>
      </c>
      <c r="F50" s="57">
        <v>1</v>
      </c>
      <c r="G50" s="58" t="s">
        <v>77</v>
      </c>
      <c r="H50" s="87" t="s">
        <v>217</v>
      </c>
      <c r="I50" s="88"/>
    </row>
    <row r="51" spans="1:9" ht="34.5" customHeight="1" x14ac:dyDescent="0.25">
      <c r="A51" s="87" t="s">
        <v>38</v>
      </c>
      <c r="B51" s="119"/>
      <c r="C51" s="119"/>
      <c r="D51" s="88"/>
      <c r="E51" s="12">
        <f>SUM(E43:E50)</f>
        <v>43399.19</v>
      </c>
      <c r="F51" s="92" t="s">
        <v>39</v>
      </c>
      <c r="G51" s="96"/>
      <c r="H51" s="120" t="s">
        <v>52</v>
      </c>
      <c r="I51" s="121"/>
    </row>
    <row r="53" spans="1:9" x14ac:dyDescent="0.25">
      <c r="A53" s="3" t="s">
        <v>40</v>
      </c>
      <c r="H53" s="19">
        <v>141904.43</v>
      </c>
      <c r="I53" s="3" t="s">
        <v>28</v>
      </c>
    </row>
    <row r="54" spans="1:9" ht="36.75" customHeight="1" x14ac:dyDescent="0.25">
      <c r="A54" s="79" t="s">
        <v>37</v>
      </c>
      <c r="B54" s="80"/>
      <c r="C54" s="80"/>
      <c r="D54" s="80"/>
      <c r="E54" s="80"/>
      <c r="F54" s="80"/>
      <c r="G54" s="80"/>
      <c r="H54" s="80"/>
      <c r="I54" s="80"/>
    </row>
    <row r="56" spans="1:9" ht="78.75" x14ac:dyDescent="0.25">
      <c r="A56" s="29" t="s">
        <v>0</v>
      </c>
      <c r="B56" s="29" t="s">
        <v>41</v>
      </c>
      <c r="C56" s="29" t="s">
        <v>42</v>
      </c>
      <c r="D56" s="72" t="s">
        <v>43</v>
      </c>
      <c r="E56" s="81"/>
      <c r="F56" s="82"/>
    </row>
    <row r="57" spans="1:9" s="2" customFormat="1" x14ac:dyDescent="0.25">
      <c r="A57" s="31">
        <v>1</v>
      </c>
      <c r="B57" s="31">
        <v>2</v>
      </c>
      <c r="C57" s="31">
        <v>3</v>
      </c>
      <c r="D57" s="83">
        <v>4</v>
      </c>
      <c r="E57" s="84"/>
      <c r="F57" s="84"/>
    </row>
    <row r="58" spans="1:9" x14ac:dyDescent="0.25">
      <c r="A58" s="31" t="s">
        <v>39</v>
      </c>
      <c r="B58" s="31" t="s">
        <v>39</v>
      </c>
      <c r="C58" s="31" t="s">
        <v>39</v>
      </c>
      <c r="D58" s="83" t="s">
        <v>39</v>
      </c>
      <c r="E58" s="84"/>
      <c r="F58" s="84"/>
    </row>
    <row r="60" spans="1:9" ht="69.75" customHeight="1" x14ac:dyDescent="0.25">
      <c r="A60" s="79" t="s">
        <v>44</v>
      </c>
      <c r="B60" s="80"/>
      <c r="C60" s="80"/>
      <c r="D60" s="80"/>
      <c r="E60" s="80"/>
      <c r="F60" s="80"/>
      <c r="G60" s="80"/>
      <c r="H60" s="80"/>
      <c r="I60" s="80"/>
    </row>
    <row r="62" spans="1:9" ht="78.75" x14ac:dyDescent="0.25">
      <c r="A62" s="29" t="s">
        <v>0</v>
      </c>
      <c r="B62" s="72" t="s">
        <v>45</v>
      </c>
      <c r="C62" s="73"/>
      <c r="D62" s="29" t="s">
        <v>46</v>
      </c>
      <c r="E62" s="29" t="s">
        <v>47</v>
      </c>
      <c r="F62" s="29" t="s">
        <v>48</v>
      </c>
      <c r="G62" s="29" t="s">
        <v>49</v>
      </c>
    </row>
    <row r="63" spans="1:9" x14ac:dyDescent="0.25">
      <c r="A63" s="29">
        <v>1</v>
      </c>
      <c r="B63" s="72">
        <v>2</v>
      </c>
      <c r="C63" s="73"/>
      <c r="D63" s="29">
        <v>3</v>
      </c>
      <c r="E63" s="29">
        <v>4</v>
      </c>
      <c r="F63" s="29">
        <v>5</v>
      </c>
      <c r="G63" s="29">
        <v>6</v>
      </c>
    </row>
    <row r="64" spans="1:9" ht="42" customHeight="1" x14ac:dyDescent="0.25">
      <c r="A64" s="11">
        <v>1</v>
      </c>
      <c r="B64" s="74" t="s">
        <v>50</v>
      </c>
      <c r="C64" s="75"/>
      <c r="D64" s="20">
        <v>0</v>
      </c>
      <c r="E64" s="20">
        <f>G33+H53</f>
        <v>574650.63000000012</v>
      </c>
      <c r="F64" s="20">
        <v>520458.96</v>
      </c>
      <c r="G64" s="12">
        <f>E64-F64</f>
        <v>54191.6700000001</v>
      </c>
      <c r="I64" s="22"/>
    </row>
    <row r="65" spans="1:7" ht="39" customHeight="1" x14ac:dyDescent="0.25">
      <c r="A65" s="11">
        <v>2</v>
      </c>
      <c r="B65" s="74" t="s">
        <v>51</v>
      </c>
      <c r="C65" s="75"/>
      <c r="D65" s="20">
        <v>0</v>
      </c>
      <c r="E65" s="20" t="s">
        <v>39</v>
      </c>
      <c r="F65" s="20" t="s">
        <v>39</v>
      </c>
      <c r="G65" s="12" t="s">
        <v>39</v>
      </c>
    </row>
    <row r="66" spans="1:7" x14ac:dyDescent="0.25">
      <c r="A66" s="76" t="s">
        <v>38</v>
      </c>
      <c r="B66" s="77"/>
      <c r="C66" s="78"/>
      <c r="D66" s="20">
        <f>SUM(D64:D65)</f>
        <v>0</v>
      </c>
      <c r="E66" s="20">
        <f>SUM(E64:E65)</f>
        <v>574650.63000000012</v>
      </c>
      <c r="F66" s="20">
        <f>SUM(F64:F65)</f>
        <v>520458.96</v>
      </c>
      <c r="G66" s="12">
        <f>SUM(G64:G65)</f>
        <v>54191.6700000001</v>
      </c>
    </row>
  </sheetData>
  <mergeCells count="69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51:D51"/>
    <mergeCell ref="F51:G51"/>
    <mergeCell ref="H51:I51"/>
    <mergeCell ref="B43:C43"/>
    <mergeCell ref="H43:I43"/>
    <mergeCell ref="B44:C44"/>
    <mergeCell ref="H44:I4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B63:C63"/>
    <mergeCell ref="B64:C64"/>
    <mergeCell ref="B65:C65"/>
    <mergeCell ref="A66:C66"/>
    <mergeCell ref="A54:I54"/>
    <mergeCell ref="D56:F56"/>
    <mergeCell ref="D57:F57"/>
    <mergeCell ref="D58:F58"/>
    <mergeCell ref="A60:I60"/>
    <mergeCell ref="B62:C62"/>
    <mergeCell ref="A37:G37"/>
    <mergeCell ref="A38:G38"/>
    <mergeCell ref="A39:G39"/>
    <mergeCell ref="B41:C41"/>
    <mergeCell ref="F41:G41"/>
    <mergeCell ref="B50:C50"/>
    <mergeCell ref="H50:I50"/>
    <mergeCell ref="H41:I41"/>
    <mergeCell ref="B42:C42"/>
    <mergeCell ref="F42:G42"/>
    <mergeCell ref="H42:I42"/>
    <mergeCell ref="H49:I49"/>
  </mergeCells>
  <hyperlinks>
    <hyperlink ref="C15" r:id="rId1" display="upravdom19.12@mail.ru"/>
    <hyperlink ref="H51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opLeftCell="A13" zoomScale="70" zoomScaleNormal="70" workbookViewId="0">
      <selection activeCell="E63" sqref="E63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453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2486.3000000000002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2486.3000000000002</v>
      </c>
      <c r="G24" s="14">
        <v>35034.28</v>
      </c>
      <c r="H24" s="13">
        <f>F24</f>
        <v>2486.3000000000002</v>
      </c>
      <c r="I24" s="14">
        <v>35034.28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2486.3000000000002</v>
      </c>
      <c r="G25" s="14">
        <v>89458.17</v>
      </c>
      <c r="H25" s="13">
        <f t="shared" ref="H25:H32" si="0">F25</f>
        <v>2486.3000000000002</v>
      </c>
      <c r="I25" s="14">
        <v>24242.75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2486.3000000000002</v>
      </c>
      <c r="G26" s="14">
        <v>10088.15</v>
      </c>
      <c r="H26" s="13">
        <f t="shared" si="0"/>
        <v>2486.3000000000002</v>
      </c>
      <c r="I26" s="14">
        <v>10088.15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2486.3000000000002</v>
      </c>
      <c r="G27" s="14">
        <v>40352.81</v>
      </c>
      <c r="H27" s="13">
        <f t="shared" si="0"/>
        <v>2486.3000000000002</v>
      </c>
      <c r="I27" s="14">
        <v>40352.81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2486.3000000000002</v>
      </c>
      <c r="G28" s="14">
        <v>113879.66</v>
      </c>
      <c r="H28" s="13">
        <f t="shared" si="0"/>
        <v>2486.3000000000002</v>
      </c>
      <c r="I28" s="14">
        <v>113879.66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2486.3000000000002</v>
      </c>
      <c r="G29" s="14">
        <v>24683.84</v>
      </c>
      <c r="H29" s="13">
        <f t="shared" si="0"/>
        <v>2486.3000000000002</v>
      </c>
      <c r="I29" s="14">
        <v>23148.12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2486.3000000000002</v>
      </c>
      <c r="G30" s="14">
        <v>28928.97</v>
      </c>
      <c r="H30" s="13">
        <f t="shared" si="0"/>
        <v>2486.3000000000002</v>
      </c>
      <c r="I30" s="14">
        <v>20318.43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2486.3000000000002</v>
      </c>
      <c r="G31" s="14">
        <v>4245.1099999999997</v>
      </c>
      <c r="H31" s="13">
        <f t="shared" si="0"/>
        <v>2486.3000000000002</v>
      </c>
      <c r="I31" s="14">
        <v>895.07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2486.3000000000002</v>
      </c>
      <c r="G32" s="12">
        <v>40839.33</v>
      </c>
      <c r="H32" s="13">
        <f t="shared" si="0"/>
        <v>2486.3000000000002</v>
      </c>
      <c r="I32" s="14">
        <v>15385.48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387510.32</v>
      </c>
      <c r="H33" s="10" t="s">
        <v>39</v>
      </c>
      <c r="I33" s="15">
        <f>SUM(I24:I32)</f>
        <v>283344.75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E47</f>
        <v>13848.240000000002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539</v>
      </c>
      <c r="C43" s="86"/>
      <c r="D43" s="54" t="s">
        <v>67</v>
      </c>
      <c r="E43" s="12">
        <v>7636</v>
      </c>
      <c r="F43" s="57">
        <v>4</v>
      </c>
      <c r="G43" s="58" t="s">
        <v>145</v>
      </c>
      <c r="H43" s="87" t="s">
        <v>538</v>
      </c>
      <c r="I43" s="88"/>
    </row>
    <row r="44" spans="1:9" s="16" customFormat="1" ht="56.25" customHeight="1" x14ac:dyDescent="0.25">
      <c r="A44" s="57">
        <v>2</v>
      </c>
      <c r="B44" s="85" t="s">
        <v>541</v>
      </c>
      <c r="C44" s="86"/>
      <c r="D44" s="54" t="s">
        <v>67</v>
      </c>
      <c r="E44" s="12">
        <v>2031.61</v>
      </c>
      <c r="F44" s="57">
        <v>1</v>
      </c>
      <c r="G44" s="58" t="s">
        <v>77</v>
      </c>
      <c r="H44" s="87" t="s">
        <v>542</v>
      </c>
      <c r="I44" s="88"/>
    </row>
    <row r="45" spans="1:9" s="16" customFormat="1" ht="56.25" customHeight="1" x14ac:dyDescent="0.25">
      <c r="A45" s="57">
        <v>3</v>
      </c>
      <c r="B45" s="85" t="s">
        <v>409</v>
      </c>
      <c r="C45" s="86"/>
      <c r="D45" s="54" t="s">
        <v>67</v>
      </c>
      <c r="E45" s="12">
        <v>2141.35</v>
      </c>
      <c r="F45" s="57">
        <v>1</v>
      </c>
      <c r="G45" s="58" t="s">
        <v>77</v>
      </c>
      <c r="H45" s="87" t="s">
        <v>543</v>
      </c>
      <c r="I45" s="88"/>
    </row>
    <row r="46" spans="1:9" s="16" customFormat="1" ht="56.25" customHeight="1" x14ac:dyDescent="0.25">
      <c r="A46" s="57">
        <v>4</v>
      </c>
      <c r="B46" s="85" t="s">
        <v>544</v>
      </c>
      <c r="C46" s="86"/>
      <c r="D46" s="54" t="s">
        <v>67</v>
      </c>
      <c r="E46" s="12">
        <v>2039.28</v>
      </c>
      <c r="F46" s="57">
        <v>1</v>
      </c>
      <c r="G46" s="58" t="s">
        <v>77</v>
      </c>
      <c r="H46" s="87" t="s">
        <v>545</v>
      </c>
      <c r="I46" s="88"/>
    </row>
    <row r="47" spans="1:9" ht="34.5" customHeight="1" x14ac:dyDescent="0.25">
      <c r="A47" s="134" t="s">
        <v>38</v>
      </c>
      <c r="B47" s="135"/>
      <c r="C47" s="135"/>
      <c r="D47" s="136"/>
      <c r="E47" s="12">
        <f>SUM(E43:E46)</f>
        <v>13848.240000000002</v>
      </c>
      <c r="F47" s="72" t="s">
        <v>39</v>
      </c>
      <c r="G47" s="129"/>
      <c r="H47" s="137" t="s">
        <v>52</v>
      </c>
      <c r="I47" s="138"/>
    </row>
    <row r="49" spans="1:9" x14ac:dyDescent="0.25">
      <c r="A49" s="3" t="s">
        <v>40</v>
      </c>
      <c r="H49" s="19">
        <v>127692.52</v>
      </c>
      <c r="I49" s="3" t="s">
        <v>28</v>
      </c>
    </row>
    <row r="50" spans="1:9" ht="36.75" customHeight="1" x14ac:dyDescent="0.25">
      <c r="A50" s="79" t="s">
        <v>37</v>
      </c>
      <c r="B50" s="79"/>
      <c r="C50" s="79"/>
      <c r="D50" s="79"/>
      <c r="E50" s="79"/>
      <c r="F50" s="79"/>
      <c r="G50" s="79"/>
      <c r="H50" s="79"/>
      <c r="I50" s="79"/>
    </row>
    <row r="52" spans="1:9" s="26" customFormat="1" ht="56.25" customHeight="1" x14ac:dyDescent="0.2">
      <c r="A52" s="59" t="s">
        <v>0</v>
      </c>
      <c r="B52" s="59" t="s">
        <v>41</v>
      </c>
      <c r="C52" s="59" t="s">
        <v>42</v>
      </c>
      <c r="D52" s="85" t="s">
        <v>43</v>
      </c>
      <c r="E52" s="132"/>
      <c r="F52" s="86"/>
    </row>
    <row r="53" spans="1:9" s="2" customFormat="1" x14ac:dyDescent="0.25">
      <c r="A53" s="57">
        <v>1</v>
      </c>
      <c r="B53" s="57">
        <v>2</v>
      </c>
      <c r="C53" s="57">
        <v>3</v>
      </c>
      <c r="D53" s="87">
        <v>4</v>
      </c>
      <c r="E53" s="133"/>
      <c r="F53" s="128"/>
    </row>
    <row r="54" spans="1:9" x14ac:dyDescent="0.25">
      <c r="A54" s="57" t="s">
        <v>39</v>
      </c>
      <c r="B54" s="57" t="s">
        <v>39</v>
      </c>
      <c r="C54" s="57" t="s">
        <v>39</v>
      </c>
      <c r="D54" s="83" t="s">
        <v>39</v>
      </c>
      <c r="E54" s="84"/>
      <c r="F54" s="84"/>
    </row>
    <row r="56" spans="1:9" ht="69.75" customHeight="1" x14ac:dyDescent="0.25">
      <c r="A56" s="79" t="s">
        <v>44</v>
      </c>
      <c r="B56" s="80"/>
      <c r="C56" s="80"/>
      <c r="D56" s="80"/>
      <c r="E56" s="80"/>
      <c r="F56" s="80"/>
      <c r="G56" s="80"/>
      <c r="H56" s="80"/>
      <c r="I56" s="80"/>
    </row>
    <row r="58" spans="1:9" ht="78.75" x14ac:dyDescent="0.25">
      <c r="A58" s="54" t="s">
        <v>0</v>
      </c>
      <c r="B58" s="72" t="s">
        <v>45</v>
      </c>
      <c r="C58" s="73"/>
      <c r="D58" s="54" t="s">
        <v>46</v>
      </c>
      <c r="E58" s="54" t="s">
        <v>47</v>
      </c>
      <c r="F58" s="54" t="s">
        <v>48</v>
      </c>
      <c r="G58" s="54" t="s">
        <v>49</v>
      </c>
    </row>
    <row r="59" spans="1:9" x14ac:dyDescent="0.25">
      <c r="A59" s="54">
        <v>1</v>
      </c>
      <c r="B59" s="72">
        <v>2</v>
      </c>
      <c r="C59" s="73"/>
      <c r="D59" s="54">
        <v>3</v>
      </c>
      <c r="E59" s="54">
        <v>4</v>
      </c>
      <c r="F59" s="54">
        <v>5</v>
      </c>
      <c r="G59" s="54">
        <v>6</v>
      </c>
    </row>
    <row r="60" spans="1:9" ht="31.5" customHeight="1" x14ac:dyDescent="0.25">
      <c r="A60" s="11">
        <v>1</v>
      </c>
      <c r="B60" s="74" t="s">
        <v>50</v>
      </c>
      <c r="C60" s="75"/>
      <c r="D60" s="20">
        <v>0</v>
      </c>
      <c r="E60" s="20">
        <f>G33+H49</f>
        <v>515202.84</v>
      </c>
      <c r="F60" s="20">
        <v>461459.69</v>
      </c>
      <c r="G60" s="12">
        <f>E60-F60</f>
        <v>53743.150000000023</v>
      </c>
      <c r="I60" s="22"/>
    </row>
    <row r="61" spans="1:9" ht="32.25" customHeight="1" x14ac:dyDescent="0.25">
      <c r="A61" s="11">
        <v>2</v>
      </c>
      <c r="B61" s="74" t="s">
        <v>51</v>
      </c>
      <c r="C61" s="75"/>
      <c r="D61" s="20">
        <v>0</v>
      </c>
      <c r="E61" s="20" t="s">
        <v>39</v>
      </c>
      <c r="F61" s="20" t="s">
        <v>39</v>
      </c>
      <c r="G61" s="12" t="s">
        <v>39</v>
      </c>
    </row>
    <row r="62" spans="1:9" x14ac:dyDescent="0.25">
      <c r="A62" s="76" t="s">
        <v>38</v>
      </c>
      <c r="B62" s="77"/>
      <c r="C62" s="78"/>
      <c r="D62" s="20">
        <f>SUM(D60:D61)</f>
        <v>0</v>
      </c>
      <c r="E62" s="20">
        <f>SUM(E60:E61)</f>
        <v>515202.84</v>
      </c>
      <c r="F62" s="20">
        <f>SUM(F60:F61)</f>
        <v>461459.69</v>
      </c>
      <c r="G62" s="12">
        <f>SUM(G60:G61)</f>
        <v>53743.150000000023</v>
      </c>
    </row>
  </sheetData>
  <mergeCells count="61">
    <mergeCell ref="B60:C60"/>
    <mergeCell ref="B61:C61"/>
    <mergeCell ref="A62:C62"/>
    <mergeCell ref="D52:F52"/>
    <mergeCell ref="D53:F53"/>
    <mergeCell ref="D54:F54"/>
    <mergeCell ref="A56:I56"/>
    <mergeCell ref="B58:C58"/>
    <mergeCell ref="B59:C59"/>
    <mergeCell ref="A50:I50"/>
    <mergeCell ref="B45:C45"/>
    <mergeCell ref="H45:I45"/>
    <mergeCell ref="B46:C46"/>
    <mergeCell ref="H46:I46"/>
    <mergeCell ref="A47:D47"/>
    <mergeCell ref="F47:G47"/>
    <mergeCell ref="H47:I47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7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7" zoomScale="70" zoomScaleNormal="70" workbookViewId="0">
      <selection activeCell="E62" sqref="E62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454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2141.1799999999998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2141.1799999999998</v>
      </c>
      <c r="G24" s="14">
        <v>30060.33</v>
      </c>
      <c r="H24" s="13">
        <f>F24</f>
        <v>2141.1799999999998</v>
      </c>
      <c r="I24" s="14">
        <v>30060.33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2141.1799999999998</v>
      </c>
      <c r="G25" s="14">
        <v>76757.490000000005</v>
      </c>
      <c r="H25" s="13">
        <f t="shared" ref="H25:H32" si="0">F25</f>
        <v>2141.1799999999998</v>
      </c>
      <c r="I25" s="14">
        <v>15505.81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2141.1799999999998</v>
      </c>
      <c r="G26" s="14">
        <v>8655.91</v>
      </c>
      <c r="H26" s="13">
        <f t="shared" si="0"/>
        <v>2141.1799999999998</v>
      </c>
      <c r="I26" s="14">
        <v>8655.91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2141.1799999999998</v>
      </c>
      <c r="G27" s="14">
        <v>34623.800000000003</v>
      </c>
      <c r="H27" s="13">
        <f t="shared" si="0"/>
        <v>2141.1799999999998</v>
      </c>
      <c r="I27" s="14">
        <v>34623.800000000003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2141.1799999999998</v>
      </c>
      <c r="G28" s="14">
        <v>97711.76</v>
      </c>
      <c r="H28" s="13">
        <f t="shared" si="0"/>
        <v>2141.1799999999998</v>
      </c>
      <c r="I28" s="14">
        <v>97711.76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2141.1799999999998</v>
      </c>
      <c r="G29" s="14">
        <v>21179.37</v>
      </c>
      <c r="H29" s="13">
        <f t="shared" si="0"/>
        <v>2141.1799999999998</v>
      </c>
      <c r="I29" s="14">
        <v>5138.6400000000003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2141.1799999999998</v>
      </c>
      <c r="G30" s="14">
        <v>24821.82</v>
      </c>
      <c r="H30" s="13">
        <f t="shared" si="0"/>
        <v>2141.1799999999998</v>
      </c>
      <c r="I30" s="14">
        <v>10228.620000000001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2141.1799999999998</v>
      </c>
      <c r="G31" s="14">
        <v>3642.44</v>
      </c>
      <c r="H31" s="13">
        <f t="shared" si="0"/>
        <v>2141.1799999999998</v>
      </c>
      <c r="I31" s="14">
        <v>770.8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2141.1799999999998</v>
      </c>
      <c r="G32" s="12">
        <v>36670.050000000003</v>
      </c>
      <c r="H32" s="13">
        <f t="shared" si="0"/>
        <v>2141.1799999999998</v>
      </c>
      <c r="I32" s="14">
        <v>27180.44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334122.97000000003</v>
      </c>
      <c r="H33" s="10" t="s">
        <v>39</v>
      </c>
      <c r="I33" s="15">
        <f>SUM(I24:I32)</f>
        <v>229876.11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E46</f>
        <v>17169.89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546</v>
      </c>
      <c r="C43" s="86"/>
      <c r="D43" s="54" t="s">
        <v>67</v>
      </c>
      <c r="E43" s="12">
        <v>12850.71</v>
      </c>
      <c r="F43" s="61">
        <v>1</v>
      </c>
      <c r="G43" s="62" t="s">
        <v>77</v>
      </c>
      <c r="H43" s="87" t="s">
        <v>547</v>
      </c>
      <c r="I43" s="88"/>
    </row>
    <row r="44" spans="1:9" s="16" customFormat="1" ht="56.25" customHeight="1" x14ac:dyDescent="0.25">
      <c r="A44" s="57">
        <v>2</v>
      </c>
      <c r="B44" s="85" t="s">
        <v>548</v>
      </c>
      <c r="C44" s="86"/>
      <c r="D44" s="54" t="s">
        <v>67</v>
      </c>
      <c r="E44" s="12">
        <v>1811</v>
      </c>
      <c r="F44" s="57">
        <v>1</v>
      </c>
      <c r="G44" s="58" t="s">
        <v>77</v>
      </c>
      <c r="H44" s="87" t="s">
        <v>549</v>
      </c>
      <c r="I44" s="88"/>
    </row>
    <row r="45" spans="1:9" s="16" customFormat="1" ht="56.25" customHeight="1" x14ac:dyDescent="0.25">
      <c r="A45" s="57">
        <v>3</v>
      </c>
      <c r="B45" s="85" t="s">
        <v>550</v>
      </c>
      <c r="C45" s="86"/>
      <c r="D45" s="54" t="s">
        <v>67</v>
      </c>
      <c r="E45" s="12">
        <v>2508.1799999999998</v>
      </c>
      <c r="F45" s="57">
        <v>1</v>
      </c>
      <c r="G45" s="58" t="s">
        <v>77</v>
      </c>
      <c r="H45" s="87" t="s">
        <v>551</v>
      </c>
      <c r="I45" s="88"/>
    </row>
    <row r="46" spans="1:9" ht="34.5" customHeight="1" x14ac:dyDescent="0.25">
      <c r="A46" s="134" t="s">
        <v>38</v>
      </c>
      <c r="B46" s="135"/>
      <c r="C46" s="135"/>
      <c r="D46" s="136"/>
      <c r="E46" s="12">
        <f>SUM(E43:E45)</f>
        <v>17169.89</v>
      </c>
      <c r="F46" s="72" t="s">
        <v>39</v>
      </c>
      <c r="G46" s="129"/>
      <c r="H46" s="137" t="s">
        <v>52</v>
      </c>
      <c r="I46" s="138"/>
    </row>
    <row r="48" spans="1:9" x14ac:dyDescent="0.25">
      <c r="A48" s="3" t="s">
        <v>40</v>
      </c>
      <c r="H48" s="19">
        <v>109564.33</v>
      </c>
      <c r="I48" s="3" t="s">
        <v>28</v>
      </c>
    </row>
    <row r="49" spans="1:9" ht="36.75" customHeight="1" x14ac:dyDescent="0.25">
      <c r="A49" s="79" t="s">
        <v>37</v>
      </c>
      <c r="B49" s="79"/>
      <c r="C49" s="79"/>
      <c r="D49" s="79"/>
      <c r="E49" s="79"/>
      <c r="F49" s="79"/>
      <c r="G49" s="79"/>
      <c r="H49" s="79"/>
      <c r="I49" s="79"/>
    </row>
    <row r="51" spans="1:9" s="26" customFormat="1" ht="56.25" customHeight="1" x14ac:dyDescent="0.2">
      <c r="A51" s="59" t="s">
        <v>0</v>
      </c>
      <c r="B51" s="59" t="s">
        <v>41</v>
      </c>
      <c r="C51" s="59" t="s">
        <v>42</v>
      </c>
      <c r="D51" s="85" t="s">
        <v>43</v>
      </c>
      <c r="E51" s="132"/>
      <c r="F51" s="86"/>
    </row>
    <row r="52" spans="1:9" s="2" customFormat="1" x14ac:dyDescent="0.25">
      <c r="A52" s="57">
        <v>1</v>
      </c>
      <c r="B52" s="57">
        <v>2</v>
      </c>
      <c r="C52" s="57">
        <v>3</v>
      </c>
      <c r="D52" s="87">
        <v>4</v>
      </c>
      <c r="E52" s="133"/>
      <c r="F52" s="128"/>
    </row>
    <row r="53" spans="1:9" x14ac:dyDescent="0.25">
      <c r="A53" s="57" t="s">
        <v>39</v>
      </c>
      <c r="B53" s="57" t="s">
        <v>39</v>
      </c>
      <c r="C53" s="57" t="s">
        <v>39</v>
      </c>
      <c r="D53" s="83" t="s">
        <v>39</v>
      </c>
      <c r="E53" s="84"/>
      <c r="F53" s="84"/>
    </row>
    <row r="55" spans="1:9" ht="69.75" customHeight="1" x14ac:dyDescent="0.25">
      <c r="A55" s="79" t="s">
        <v>44</v>
      </c>
      <c r="B55" s="80"/>
      <c r="C55" s="80"/>
      <c r="D55" s="80"/>
      <c r="E55" s="80"/>
      <c r="F55" s="80"/>
      <c r="G55" s="80"/>
      <c r="H55" s="80"/>
      <c r="I55" s="80"/>
    </row>
    <row r="57" spans="1:9" ht="78.75" x14ac:dyDescent="0.25">
      <c r="A57" s="54" t="s">
        <v>0</v>
      </c>
      <c r="B57" s="72" t="s">
        <v>45</v>
      </c>
      <c r="C57" s="73"/>
      <c r="D57" s="54" t="s">
        <v>46</v>
      </c>
      <c r="E57" s="54" t="s">
        <v>47</v>
      </c>
      <c r="F57" s="54" t="s">
        <v>48</v>
      </c>
      <c r="G57" s="54" t="s">
        <v>49</v>
      </c>
    </row>
    <row r="58" spans="1:9" x14ac:dyDescent="0.25">
      <c r="A58" s="54">
        <v>1</v>
      </c>
      <c r="B58" s="72">
        <v>2</v>
      </c>
      <c r="C58" s="73"/>
      <c r="D58" s="54">
        <v>3</v>
      </c>
      <c r="E58" s="54">
        <v>4</v>
      </c>
      <c r="F58" s="54">
        <v>5</v>
      </c>
      <c r="G58" s="54">
        <v>6</v>
      </c>
    </row>
    <row r="59" spans="1:9" ht="31.5" customHeight="1" x14ac:dyDescent="0.25">
      <c r="A59" s="11">
        <v>1</v>
      </c>
      <c r="B59" s="74" t="s">
        <v>50</v>
      </c>
      <c r="C59" s="75"/>
      <c r="D59" s="20">
        <v>0</v>
      </c>
      <c r="E59" s="20">
        <f>G33+H48</f>
        <v>443687.30000000005</v>
      </c>
      <c r="F59" s="20">
        <v>376866.41</v>
      </c>
      <c r="G59" s="12">
        <f>E59-F59</f>
        <v>66820.890000000072</v>
      </c>
      <c r="I59" s="22"/>
    </row>
    <row r="60" spans="1:9" ht="32.25" customHeight="1" x14ac:dyDescent="0.25">
      <c r="A60" s="11">
        <v>2</v>
      </c>
      <c r="B60" s="74" t="s">
        <v>51</v>
      </c>
      <c r="C60" s="75"/>
      <c r="D60" s="20">
        <v>0</v>
      </c>
      <c r="E60" s="20" t="s">
        <v>39</v>
      </c>
      <c r="F60" s="20" t="s">
        <v>39</v>
      </c>
      <c r="G60" s="12" t="s">
        <v>39</v>
      </c>
    </row>
    <row r="61" spans="1:9" x14ac:dyDescent="0.25">
      <c r="A61" s="76" t="s">
        <v>38</v>
      </c>
      <c r="B61" s="77"/>
      <c r="C61" s="78"/>
      <c r="D61" s="20">
        <f>SUM(D59:D60)</f>
        <v>0</v>
      </c>
      <c r="E61" s="20">
        <f>SUM(E59:E60)</f>
        <v>443687.30000000005</v>
      </c>
      <c r="F61" s="20">
        <f>SUM(F59:F60)</f>
        <v>376866.41</v>
      </c>
      <c r="G61" s="12">
        <f>SUM(G59:G60)</f>
        <v>66820.890000000072</v>
      </c>
    </row>
  </sheetData>
  <mergeCells count="59">
    <mergeCell ref="B59:C59"/>
    <mergeCell ref="B60:C60"/>
    <mergeCell ref="A61:C61"/>
    <mergeCell ref="D51:F51"/>
    <mergeCell ref="D52:F52"/>
    <mergeCell ref="D53:F53"/>
    <mergeCell ref="A55:I55"/>
    <mergeCell ref="B57:C57"/>
    <mergeCell ref="B58:C58"/>
    <mergeCell ref="A49:I49"/>
    <mergeCell ref="B45:C45"/>
    <mergeCell ref="H45:I45"/>
    <mergeCell ref="A46:D46"/>
    <mergeCell ref="F46:G46"/>
    <mergeCell ref="H46:I46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6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zoomScale="70" zoomScaleNormal="70" workbookViewId="0">
      <selection activeCell="E61" sqref="E61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455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3548.4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3548.4</v>
      </c>
      <c r="G24" s="14">
        <v>49816.39</v>
      </c>
      <c r="H24" s="13">
        <f>F24</f>
        <v>3548.4</v>
      </c>
      <c r="I24" s="14">
        <v>49816.39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3548.4</v>
      </c>
      <c r="G25" s="14">
        <v>127203.57</v>
      </c>
      <c r="H25" s="13">
        <f t="shared" ref="H25:H32" si="0">F25</f>
        <v>3548.4</v>
      </c>
      <c r="I25" s="14">
        <v>26546.63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3548.4</v>
      </c>
      <c r="G26" s="14">
        <v>14344.79</v>
      </c>
      <c r="H26" s="13">
        <f t="shared" si="0"/>
        <v>3548.4</v>
      </c>
      <c r="I26" s="14">
        <v>14344.79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3548.4</v>
      </c>
      <c r="G27" s="14">
        <v>57379.07</v>
      </c>
      <c r="H27" s="13">
        <f t="shared" si="0"/>
        <v>3548.4</v>
      </c>
      <c r="I27" s="14">
        <v>57379.07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3548.4</v>
      </c>
      <c r="G28" s="14">
        <v>161929.34</v>
      </c>
      <c r="H28" s="13">
        <f t="shared" si="0"/>
        <v>3548.4</v>
      </c>
      <c r="I28" s="14">
        <v>161929.34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3548.4</v>
      </c>
      <c r="G29" s="14">
        <v>35098.720000000001</v>
      </c>
      <c r="H29" s="13">
        <f t="shared" si="0"/>
        <v>3548.4</v>
      </c>
      <c r="I29" s="14">
        <v>12351.68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3548.4</v>
      </c>
      <c r="G30" s="14">
        <v>41134.93</v>
      </c>
      <c r="H30" s="13">
        <f t="shared" si="0"/>
        <v>3548.4</v>
      </c>
      <c r="I30" s="14">
        <v>16103.8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3548.4</v>
      </c>
      <c r="G31" s="14">
        <v>6036.26</v>
      </c>
      <c r="H31" s="13">
        <f t="shared" si="0"/>
        <v>3548.4</v>
      </c>
      <c r="I31" s="14">
        <v>1280.05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3548.4</v>
      </c>
      <c r="G32" s="12">
        <v>60770.14</v>
      </c>
      <c r="H32" s="13">
        <f t="shared" si="0"/>
        <v>3548.4</v>
      </c>
      <c r="I32" s="14">
        <v>28990.91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553713.21</v>
      </c>
      <c r="H33" s="10" t="s">
        <v>39</v>
      </c>
      <c r="I33" s="15">
        <f>SUM(I24:I32)</f>
        <v>368742.65999999992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E45</f>
        <v>11754.89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552</v>
      </c>
      <c r="C43" s="86"/>
      <c r="D43" s="54" t="s">
        <v>67</v>
      </c>
      <c r="E43" s="12">
        <v>9242.25</v>
      </c>
      <c r="F43" s="61">
        <v>1</v>
      </c>
      <c r="G43" s="62" t="s">
        <v>77</v>
      </c>
      <c r="H43" s="87" t="s">
        <v>553</v>
      </c>
      <c r="I43" s="88"/>
    </row>
    <row r="44" spans="1:9" s="16" customFormat="1" ht="56.25" customHeight="1" x14ac:dyDescent="0.25">
      <c r="A44" s="57">
        <v>2</v>
      </c>
      <c r="B44" s="85" t="s">
        <v>554</v>
      </c>
      <c r="C44" s="86"/>
      <c r="D44" s="54" t="s">
        <v>67</v>
      </c>
      <c r="E44" s="12">
        <v>2512.64</v>
      </c>
      <c r="F44" s="57">
        <v>1</v>
      </c>
      <c r="G44" s="58" t="s">
        <v>77</v>
      </c>
      <c r="H44" s="87" t="s">
        <v>555</v>
      </c>
      <c r="I44" s="88"/>
    </row>
    <row r="45" spans="1:9" ht="34.5" customHeight="1" x14ac:dyDescent="0.25">
      <c r="A45" s="134" t="s">
        <v>38</v>
      </c>
      <c r="B45" s="135"/>
      <c r="C45" s="135"/>
      <c r="D45" s="136"/>
      <c r="E45" s="12">
        <f>SUM(E43:E44)</f>
        <v>11754.89</v>
      </c>
      <c r="F45" s="72" t="s">
        <v>39</v>
      </c>
      <c r="G45" s="129"/>
      <c r="H45" s="137" t="s">
        <v>52</v>
      </c>
      <c r="I45" s="138"/>
    </row>
    <row r="47" spans="1:9" x14ac:dyDescent="0.25">
      <c r="A47" s="3" t="s">
        <v>40</v>
      </c>
      <c r="H47" s="19">
        <v>181573.83</v>
      </c>
      <c r="I47" s="3" t="s">
        <v>28</v>
      </c>
    </row>
    <row r="48" spans="1:9" ht="36.75" customHeight="1" x14ac:dyDescent="0.25">
      <c r="A48" s="79" t="s">
        <v>37</v>
      </c>
      <c r="B48" s="79"/>
      <c r="C48" s="79"/>
      <c r="D48" s="79"/>
      <c r="E48" s="79"/>
      <c r="F48" s="79"/>
      <c r="G48" s="79"/>
      <c r="H48" s="79"/>
      <c r="I48" s="79"/>
    </row>
    <row r="50" spans="1:9" s="26" customFormat="1" ht="56.25" customHeight="1" x14ac:dyDescent="0.2">
      <c r="A50" s="59" t="s">
        <v>0</v>
      </c>
      <c r="B50" s="59" t="s">
        <v>41</v>
      </c>
      <c r="C50" s="59" t="s">
        <v>42</v>
      </c>
      <c r="D50" s="85" t="s">
        <v>43</v>
      </c>
      <c r="E50" s="132"/>
      <c r="F50" s="86"/>
    </row>
    <row r="51" spans="1:9" s="2" customFormat="1" x14ac:dyDescent="0.25">
      <c r="A51" s="57">
        <v>1</v>
      </c>
      <c r="B51" s="57">
        <v>2</v>
      </c>
      <c r="C51" s="57">
        <v>3</v>
      </c>
      <c r="D51" s="87">
        <v>4</v>
      </c>
      <c r="E51" s="133"/>
      <c r="F51" s="128"/>
    </row>
    <row r="52" spans="1:9" x14ac:dyDescent="0.25">
      <c r="A52" s="57" t="s">
        <v>39</v>
      </c>
      <c r="B52" s="57" t="s">
        <v>39</v>
      </c>
      <c r="C52" s="57" t="s">
        <v>39</v>
      </c>
      <c r="D52" s="83" t="s">
        <v>39</v>
      </c>
      <c r="E52" s="84"/>
      <c r="F52" s="84"/>
    </row>
    <row r="54" spans="1:9" ht="69.75" customHeight="1" x14ac:dyDescent="0.25">
      <c r="A54" s="79" t="s">
        <v>44</v>
      </c>
      <c r="B54" s="80"/>
      <c r="C54" s="80"/>
      <c r="D54" s="80"/>
      <c r="E54" s="80"/>
      <c r="F54" s="80"/>
      <c r="G54" s="80"/>
      <c r="H54" s="80"/>
      <c r="I54" s="80"/>
    </row>
    <row r="56" spans="1:9" ht="78.75" x14ac:dyDescent="0.25">
      <c r="A56" s="54" t="s">
        <v>0</v>
      </c>
      <c r="B56" s="72" t="s">
        <v>45</v>
      </c>
      <c r="C56" s="73"/>
      <c r="D56" s="54" t="s">
        <v>46</v>
      </c>
      <c r="E56" s="54" t="s">
        <v>47</v>
      </c>
      <c r="F56" s="54" t="s">
        <v>48</v>
      </c>
      <c r="G56" s="54" t="s">
        <v>49</v>
      </c>
    </row>
    <row r="57" spans="1:9" x14ac:dyDescent="0.25">
      <c r="A57" s="54">
        <v>1</v>
      </c>
      <c r="B57" s="72">
        <v>2</v>
      </c>
      <c r="C57" s="73"/>
      <c r="D57" s="54">
        <v>3</v>
      </c>
      <c r="E57" s="54">
        <v>4</v>
      </c>
      <c r="F57" s="54">
        <v>5</v>
      </c>
      <c r="G57" s="54">
        <v>6</v>
      </c>
    </row>
    <row r="58" spans="1:9" ht="31.5" customHeight="1" x14ac:dyDescent="0.25">
      <c r="A58" s="11">
        <v>1</v>
      </c>
      <c r="B58" s="74" t="s">
        <v>50</v>
      </c>
      <c r="C58" s="75"/>
      <c r="D58" s="20">
        <v>0</v>
      </c>
      <c r="E58" s="20">
        <f>G33+H47</f>
        <v>735287.03999999992</v>
      </c>
      <c r="F58" s="20">
        <v>599836.11</v>
      </c>
      <c r="G58" s="12">
        <f>E58-F58</f>
        <v>135450.92999999993</v>
      </c>
      <c r="I58" s="22"/>
    </row>
    <row r="59" spans="1:9" ht="32.25" customHeight="1" x14ac:dyDescent="0.25">
      <c r="A59" s="11">
        <v>2</v>
      </c>
      <c r="B59" s="74" t="s">
        <v>51</v>
      </c>
      <c r="C59" s="75"/>
      <c r="D59" s="20">
        <v>0</v>
      </c>
      <c r="E59" s="20" t="s">
        <v>39</v>
      </c>
      <c r="F59" s="20" t="s">
        <v>39</v>
      </c>
      <c r="G59" s="12" t="s">
        <v>39</v>
      </c>
    </row>
    <row r="60" spans="1:9" x14ac:dyDescent="0.25">
      <c r="A60" s="76" t="s">
        <v>38</v>
      </c>
      <c r="B60" s="77"/>
      <c r="C60" s="78"/>
      <c r="D60" s="20">
        <f>SUM(D58:D59)</f>
        <v>0</v>
      </c>
      <c r="E60" s="20">
        <f>SUM(E58:E59)</f>
        <v>735287.03999999992</v>
      </c>
      <c r="F60" s="20">
        <f>SUM(F58:F59)</f>
        <v>599836.11</v>
      </c>
      <c r="G60" s="12">
        <f>SUM(G58:G59)</f>
        <v>135450.92999999993</v>
      </c>
    </row>
  </sheetData>
  <mergeCells count="57">
    <mergeCell ref="B59:C59"/>
    <mergeCell ref="A60:C60"/>
    <mergeCell ref="D50:F50"/>
    <mergeCell ref="D51:F51"/>
    <mergeCell ref="D52:F52"/>
    <mergeCell ref="A54:I54"/>
    <mergeCell ref="B56:C56"/>
    <mergeCell ref="B57:C57"/>
    <mergeCell ref="A48:I48"/>
    <mergeCell ref="A45:D45"/>
    <mergeCell ref="F45:G45"/>
    <mergeCell ref="H45:I45"/>
    <mergeCell ref="B58:C58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5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opLeftCell="A7" zoomScale="70" zoomScaleNormal="7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456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1460.1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1460.1</v>
      </c>
      <c r="G24" s="14">
        <v>20468.080000000002</v>
      </c>
      <c r="H24" s="13">
        <f>F24</f>
        <v>1460.1</v>
      </c>
      <c r="I24" s="14">
        <v>20468.080000000002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1460.1</v>
      </c>
      <c r="G25" s="14">
        <v>52264.07</v>
      </c>
      <c r="H25" s="13">
        <f t="shared" ref="H25:H32" si="0">F25</f>
        <v>1460.1</v>
      </c>
      <c r="I25" s="14">
        <v>11637.34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1460.1</v>
      </c>
      <c r="G26" s="14">
        <v>5893.8</v>
      </c>
      <c r="H26" s="13">
        <f t="shared" si="0"/>
        <v>1460.1</v>
      </c>
      <c r="I26" s="14">
        <v>5893.8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1460.1</v>
      </c>
      <c r="G27" s="14">
        <v>23575.33</v>
      </c>
      <c r="H27" s="13">
        <f t="shared" si="0"/>
        <v>1460.1</v>
      </c>
      <c r="I27" s="14">
        <v>23575.33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1460.1</v>
      </c>
      <c r="G28" s="14">
        <v>66531.850000000006</v>
      </c>
      <c r="H28" s="13">
        <f t="shared" si="0"/>
        <v>1460.1</v>
      </c>
      <c r="I28" s="14">
        <v>66531.850000000006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1460.1</v>
      </c>
      <c r="G29" s="14">
        <v>14420.97</v>
      </c>
      <c r="H29" s="13">
        <f t="shared" si="0"/>
        <v>1460.1</v>
      </c>
      <c r="I29" s="14">
        <v>5413.24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1460.1</v>
      </c>
      <c r="G30" s="14">
        <v>17351.669999999998</v>
      </c>
      <c r="H30" s="13">
        <f t="shared" si="0"/>
        <v>1460.1</v>
      </c>
      <c r="I30" s="14">
        <v>4029.88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1460.1</v>
      </c>
      <c r="G31" s="14">
        <v>2480.12</v>
      </c>
      <c r="H31" s="13">
        <f t="shared" si="0"/>
        <v>1460.1</v>
      </c>
      <c r="I31" s="14">
        <v>525.64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1460.1</v>
      </c>
      <c r="G32" s="12">
        <v>24968.61</v>
      </c>
      <c r="H32" s="13">
        <f t="shared" si="0"/>
        <v>1460.1</v>
      </c>
      <c r="I32" s="14">
        <v>9888.25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227954.5</v>
      </c>
      <c r="H33" s="10" t="s">
        <v>39</v>
      </c>
      <c r="I33" s="15">
        <f>SUM(I24:I32)</f>
        <v>147963.41000000003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E44</f>
        <v>1909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556</v>
      </c>
      <c r="C43" s="86"/>
      <c r="D43" s="54" t="s">
        <v>67</v>
      </c>
      <c r="E43" s="12">
        <v>1909</v>
      </c>
      <c r="F43" s="61">
        <v>1</v>
      </c>
      <c r="G43" s="62" t="s">
        <v>77</v>
      </c>
      <c r="H43" s="87" t="s">
        <v>557</v>
      </c>
      <c r="I43" s="88"/>
    </row>
    <row r="44" spans="1:9" ht="34.5" customHeight="1" x14ac:dyDescent="0.25">
      <c r="A44" s="134" t="s">
        <v>38</v>
      </c>
      <c r="B44" s="135"/>
      <c r="C44" s="135"/>
      <c r="D44" s="136"/>
      <c r="E44" s="12">
        <f>SUM(E43:E43)</f>
        <v>1909</v>
      </c>
      <c r="F44" s="72" t="s">
        <v>39</v>
      </c>
      <c r="G44" s="129"/>
      <c r="H44" s="137" t="s">
        <v>52</v>
      </c>
      <c r="I44" s="138"/>
    </row>
    <row r="46" spans="1:9" x14ac:dyDescent="0.25">
      <c r="A46" s="3" t="s">
        <v>40</v>
      </c>
      <c r="H46" s="19">
        <v>74602.44</v>
      </c>
      <c r="I46" s="3" t="s">
        <v>28</v>
      </c>
    </row>
    <row r="47" spans="1:9" ht="36.75" customHeight="1" x14ac:dyDescent="0.25">
      <c r="A47" s="79" t="s">
        <v>37</v>
      </c>
      <c r="B47" s="79"/>
      <c r="C47" s="79"/>
      <c r="D47" s="79"/>
      <c r="E47" s="79"/>
      <c r="F47" s="79"/>
      <c r="G47" s="79"/>
      <c r="H47" s="79"/>
      <c r="I47" s="79"/>
    </row>
    <row r="49" spans="1:9" s="26" customFormat="1" ht="56.25" customHeight="1" x14ac:dyDescent="0.2">
      <c r="A49" s="59" t="s">
        <v>0</v>
      </c>
      <c r="B49" s="59" t="s">
        <v>41</v>
      </c>
      <c r="C49" s="59" t="s">
        <v>42</v>
      </c>
      <c r="D49" s="85" t="s">
        <v>43</v>
      </c>
      <c r="E49" s="132"/>
      <c r="F49" s="86"/>
    </row>
    <row r="50" spans="1:9" s="2" customFormat="1" x14ac:dyDescent="0.25">
      <c r="A50" s="57">
        <v>1</v>
      </c>
      <c r="B50" s="57">
        <v>2</v>
      </c>
      <c r="C50" s="57">
        <v>3</v>
      </c>
      <c r="D50" s="87">
        <v>4</v>
      </c>
      <c r="E50" s="133"/>
      <c r="F50" s="128"/>
    </row>
    <row r="51" spans="1:9" x14ac:dyDescent="0.25">
      <c r="A51" s="57" t="s">
        <v>39</v>
      </c>
      <c r="B51" s="57" t="s">
        <v>39</v>
      </c>
      <c r="C51" s="57" t="s">
        <v>39</v>
      </c>
      <c r="D51" s="83" t="s">
        <v>39</v>
      </c>
      <c r="E51" s="84"/>
      <c r="F51" s="84"/>
    </row>
    <row r="53" spans="1:9" ht="69.75" customHeight="1" x14ac:dyDescent="0.25">
      <c r="A53" s="79" t="s">
        <v>44</v>
      </c>
      <c r="B53" s="80"/>
      <c r="C53" s="80"/>
      <c r="D53" s="80"/>
      <c r="E53" s="80"/>
      <c r="F53" s="80"/>
      <c r="G53" s="80"/>
      <c r="H53" s="80"/>
      <c r="I53" s="80"/>
    </row>
    <row r="55" spans="1:9" ht="78.75" x14ac:dyDescent="0.25">
      <c r="A55" s="54" t="s">
        <v>0</v>
      </c>
      <c r="B55" s="72" t="s">
        <v>45</v>
      </c>
      <c r="C55" s="73"/>
      <c r="D55" s="54" t="s">
        <v>46</v>
      </c>
      <c r="E55" s="54" t="s">
        <v>47</v>
      </c>
      <c r="F55" s="54" t="s">
        <v>48</v>
      </c>
      <c r="G55" s="54" t="s">
        <v>49</v>
      </c>
    </row>
    <row r="56" spans="1:9" x14ac:dyDescent="0.25">
      <c r="A56" s="54">
        <v>1</v>
      </c>
      <c r="B56" s="72">
        <v>2</v>
      </c>
      <c r="C56" s="73"/>
      <c r="D56" s="54">
        <v>3</v>
      </c>
      <c r="E56" s="54">
        <v>4</v>
      </c>
      <c r="F56" s="54">
        <v>5</v>
      </c>
      <c r="G56" s="54">
        <v>6</v>
      </c>
    </row>
    <row r="57" spans="1:9" ht="31.5" customHeight="1" x14ac:dyDescent="0.25">
      <c r="A57" s="11">
        <v>1</v>
      </c>
      <c r="B57" s="74" t="s">
        <v>50</v>
      </c>
      <c r="C57" s="75"/>
      <c r="D57" s="20">
        <v>0</v>
      </c>
      <c r="E57" s="20">
        <f>G33+H46</f>
        <v>302556.94</v>
      </c>
      <c r="F57" s="20">
        <v>244740.02</v>
      </c>
      <c r="G57" s="12">
        <f>E57-F57</f>
        <v>57816.920000000013</v>
      </c>
      <c r="I57" s="22"/>
    </row>
    <row r="58" spans="1:9" ht="32.25" customHeight="1" x14ac:dyDescent="0.25">
      <c r="A58" s="11">
        <v>2</v>
      </c>
      <c r="B58" s="74" t="s">
        <v>51</v>
      </c>
      <c r="C58" s="75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76" t="s">
        <v>38</v>
      </c>
      <c r="B59" s="77"/>
      <c r="C59" s="78"/>
      <c r="D59" s="20">
        <f>SUM(D57:D58)</f>
        <v>0</v>
      </c>
      <c r="E59" s="20">
        <f>SUM(E57:E58)</f>
        <v>302556.94</v>
      </c>
      <c r="F59" s="20">
        <f>SUM(F57:F58)</f>
        <v>244740.02</v>
      </c>
      <c r="G59" s="12">
        <f>SUM(G57:G58)</f>
        <v>57816.920000000013</v>
      </c>
    </row>
  </sheetData>
  <mergeCells count="55">
    <mergeCell ref="B58:C58"/>
    <mergeCell ref="A59:C59"/>
    <mergeCell ref="D49:F49"/>
    <mergeCell ref="D50:F50"/>
    <mergeCell ref="D51:F51"/>
    <mergeCell ref="A53:I53"/>
    <mergeCell ref="B55:C55"/>
    <mergeCell ref="B56:C56"/>
    <mergeCell ref="A47:I47"/>
    <mergeCell ref="A44:D44"/>
    <mergeCell ref="F44:G44"/>
    <mergeCell ref="H44:I44"/>
    <mergeCell ref="B57:C57"/>
    <mergeCell ref="H41:I41"/>
    <mergeCell ref="B42:C42"/>
    <mergeCell ref="F42:G42"/>
    <mergeCell ref="H42:I42"/>
    <mergeCell ref="B43:C43"/>
    <mergeCell ref="H43:I43"/>
    <mergeCell ref="A37:G37"/>
    <mergeCell ref="A38:G38"/>
    <mergeCell ref="A39:G39"/>
    <mergeCell ref="B41:C41"/>
    <mergeCell ref="F41:G4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4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zoomScale="70" zoomScaleNormal="70" workbookViewId="0">
      <selection activeCell="E67" sqref="E67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457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6527.06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6527.06</v>
      </c>
      <c r="G24" s="14">
        <v>91525.78</v>
      </c>
      <c r="H24" s="13">
        <f>F24</f>
        <v>6527.06</v>
      </c>
      <c r="I24" s="14">
        <v>91525.78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6527.06</v>
      </c>
      <c r="G25" s="14">
        <v>233706.02</v>
      </c>
      <c r="H25" s="13">
        <f t="shared" ref="H25:H32" si="0">F25</f>
        <v>6527.06</v>
      </c>
      <c r="I25" s="14">
        <v>49865.33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6527.06</v>
      </c>
      <c r="G26" s="14">
        <v>26355.09</v>
      </c>
      <c r="H26" s="13">
        <f t="shared" si="0"/>
        <v>6527.06</v>
      </c>
      <c r="I26" s="14">
        <v>26355.09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6527.06</v>
      </c>
      <c r="G27" s="14">
        <v>105420.18</v>
      </c>
      <c r="H27" s="13">
        <f t="shared" si="0"/>
        <v>6527.06</v>
      </c>
      <c r="I27" s="14">
        <v>105420.18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6527.06</v>
      </c>
      <c r="G28" s="14">
        <v>297506.3</v>
      </c>
      <c r="H28" s="13">
        <f t="shared" si="0"/>
        <v>6527.06</v>
      </c>
      <c r="I28" s="14">
        <v>297506.3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6527.06</v>
      </c>
      <c r="G29" s="14">
        <v>64485.51</v>
      </c>
      <c r="H29" s="13">
        <f t="shared" si="0"/>
        <v>6527.06</v>
      </c>
      <c r="I29" s="14">
        <v>41167.199999999997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6527.06</v>
      </c>
      <c r="G30" s="14">
        <v>75575.7</v>
      </c>
      <c r="H30" s="13">
        <f t="shared" si="0"/>
        <v>6527.06</v>
      </c>
      <c r="I30" s="14">
        <v>28879.14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6527.06</v>
      </c>
      <c r="G31" s="14">
        <v>11090.18</v>
      </c>
      <c r="H31" s="13">
        <f t="shared" si="0"/>
        <v>6527.06</v>
      </c>
      <c r="I31" s="14">
        <v>2349.54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6527.06</v>
      </c>
      <c r="G32" s="12">
        <v>113256.81</v>
      </c>
      <c r="H32" s="13">
        <f t="shared" si="0"/>
        <v>6527.06</v>
      </c>
      <c r="I32" s="14">
        <v>53146.12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1018921.5700000001</v>
      </c>
      <c r="H33" s="10" t="s">
        <v>39</v>
      </c>
      <c r="I33" s="15">
        <f>SUM(I24:I32)</f>
        <v>696214.67999999993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E51</f>
        <v>25108.1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558</v>
      </c>
      <c r="C43" s="86"/>
      <c r="D43" s="54" t="s">
        <v>67</v>
      </c>
      <c r="E43" s="12">
        <v>3436.5</v>
      </c>
      <c r="F43" s="61">
        <v>1</v>
      </c>
      <c r="G43" s="62" t="s">
        <v>77</v>
      </c>
      <c r="H43" s="87" t="s">
        <v>559</v>
      </c>
      <c r="I43" s="88"/>
    </row>
    <row r="44" spans="1:9" s="16" customFormat="1" ht="56.25" customHeight="1" x14ac:dyDescent="0.25">
      <c r="A44" s="57">
        <v>2</v>
      </c>
      <c r="B44" s="85" t="s">
        <v>561</v>
      </c>
      <c r="C44" s="86"/>
      <c r="D44" s="54" t="s">
        <v>67</v>
      </c>
      <c r="E44" s="12">
        <v>1663</v>
      </c>
      <c r="F44" s="57">
        <v>1</v>
      </c>
      <c r="G44" s="58" t="s">
        <v>77</v>
      </c>
      <c r="H44" s="87" t="s">
        <v>560</v>
      </c>
      <c r="I44" s="88"/>
    </row>
    <row r="45" spans="1:9" s="16" customFormat="1" ht="56.25" customHeight="1" x14ac:dyDescent="0.25">
      <c r="A45" s="57">
        <v>3</v>
      </c>
      <c r="B45" s="85" t="s">
        <v>562</v>
      </c>
      <c r="C45" s="86"/>
      <c r="D45" s="54" t="s">
        <v>67</v>
      </c>
      <c r="E45" s="12">
        <v>3326</v>
      </c>
      <c r="F45" s="57">
        <v>1</v>
      </c>
      <c r="G45" s="58" t="s">
        <v>77</v>
      </c>
      <c r="H45" s="87" t="s">
        <v>563</v>
      </c>
      <c r="I45" s="88"/>
    </row>
    <row r="46" spans="1:9" s="16" customFormat="1" ht="56.25" customHeight="1" x14ac:dyDescent="0.25">
      <c r="A46" s="57">
        <v>4</v>
      </c>
      <c r="B46" s="85" t="s">
        <v>564</v>
      </c>
      <c r="C46" s="86"/>
      <c r="D46" s="54" t="s">
        <v>67</v>
      </c>
      <c r="E46" s="12">
        <v>3326</v>
      </c>
      <c r="F46" s="57">
        <v>1</v>
      </c>
      <c r="G46" s="58" t="s">
        <v>77</v>
      </c>
      <c r="H46" s="87" t="s">
        <v>565</v>
      </c>
      <c r="I46" s="88"/>
    </row>
    <row r="47" spans="1:9" s="16" customFormat="1" ht="56.25" customHeight="1" x14ac:dyDescent="0.25">
      <c r="A47" s="57">
        <v>5</v>
      </c>
      <c r="B47" s="85" t="s">
        <v>566</v>
      </c>
      <c r="C47" s="86"/>
      <c r="D47" s="54" t="s">
        <v>67</v>
      </c>
      <c r="E47" s="12">
        <v>3818</v>
      </c>
      <c r="F47" s="57">
        <v>1</v>
      </c>
      <c r="G47" s="58" t="s">
        <v>77</v>
      </c>
      <c r="H47" s="87" t="s">
        <v>567</v>
      </c>
      <c r="I47" s="88"/>
    </row>
    <row r="48" spans="1:9" s="16" customFormat="1" ht="56.25" customHeight="1" x14ac:dyDescent="0.25">
      <c r="A48" s="61">
        <v>6</v>
      </c>
      <c r="B48" s="85" t="s">
        <v>569</v>
      </c>
      <c r="C48" s="86"/>
      <c r="D48" s="63" t="s">
        <v>67</v>
      </c>
      <c r="E48" s="12">
        <v>2704.6</v>
      </c>
      <c r="F48" s="61">
        <v>1</v>
      </c>
      <c r="G48" s="62" t="s">
        <v>77</v>
      </c>
      <c r="H48" s="87" t="s">
        <v>568</v>
      </c>
      <c r="I48" s="88"/>
    </row>
    <row r="49" spans="1:9" s="16" customFormat="1" ht="56.25" customHeight="1" x14ac:dyDescent="0.25">
      <c r="A49" s="61">
        <v>7</v>
      </c>
      <c r="B49" s="85" t="s">
        <v>570</v>
      </c>
      <c r="C49" s="86"/>
      <c r="D49" s="63" t="s">
        <v>67</v>
      </c>
      <c r="E49" s="12">
        <v>5023</v>
      </c>
      <c r="F49" s="61">
        <v>1</v>
      </c>
      <c r="G49" s="62" t="s">
        <v>77</v>
      </c>
      <c r="H49" s="87" t="s">
        <v>571</v>
      </c>
      <c r="I49" s="88"/>
    </row>
    <row r="50" spans="1:9" s="16" customFormat="1" ht="56.25" customHeight="1" x14ac:dyDescent="0.25">
      <c r="A50" s="61">
        <v>8</v>
      </c>
      <c r="B50" s="85" t="s">
        <v>573</v>
      </c>
      <c r="C50" s="86"/>
      <c r="D50" s="63" t="s">
        <v>67</v>
      </c>
      <c r="E50" s="12">
        <v>1811</v>
      </c>
      <c r="F50" s="61">
        <v>1</v>
      </c>
      <c r="G50" s="62" t="s">
        <v>77</v>
      </c>
      <c r="H50" s="87" t="s">
        <v>572</v>
      </c>
      <c r="I50" s="88"/>
    </row>
    <row r="51" spans="1:9" ht="34.5" customHeight="1" x14ac:dyDescent="0.25">
      <c r="A51" s="134" t="s">
        <v>38</v>
      </c>
      <c r="B51" s="135"/>
      <c r="C51" s="135"/>
      <c r="D51" s="136"/>
      <c r="E51" s="12">
        <f>SUM(E43:E50)</f>
        <v>25108.1</v>
      </c>
      <c r="F51" s="72" t="s">
        <v>39</v>
      </c>
      <c r="G51" s="129"/>
      <c r="H51" s="137" t="s">
        <v>52</v>
      </c>
      <c r="I51" s="138"/>
    </row>
    <row r="53" spans="1:9" x14ac:dyDescent="0.25">
      <c r="A53" s="3" t="s">
        <v>40</v>
      </c>
      <c r="H53" s="19">
        <v>333592.83</v>
      </c>
      <c r="I53" s="3" t="s">
        <v>28</v>
      </c>
    </row>
    <row r="54" spans="1:9" ht="36.75" customHeight="1" x14ac:dyDescent="0.25">
      <c r="A54" s="79" t="s">
        <v>37</v>
      </c>
      <c r="B54" s="79"/>
      <c r="C54" s="79"/>
      <c r="D54" s="79"/>
      <c r="E54" s="79"/>
      <c r="F54" s="79"/>
      <c r="G54" s="79"/>
      <c r="H54" s="79"/>
      <c r="I54" s="79"/>
    </row>
    <row r="56" spans="1:9" s="26" customFormat="1" ht="56.25" customHeight="1" x14ac:dyDescent="0.2">
      <c r="A56" s="59" t="s">
        <v>0</v>
      </c>
      <c r="B56" s="59" t="s">
        <v>41</v>
      </c>
      <c r="C56" s="59" t="s">
        <v>42</v>
      </c>
      <c r="D56" s="85" t="s">
        <v>43</v>
      </c>
      <c r="E56" s="132"/>
      <c r="F56" s="86"/>
    </row>
    <row r="57" spans="1:9" s="2" customFormat="1" x14ac:dyDescent="0.25">
      <c r="A57" s="57">
        <v>1</v>
      </c>
      <c r="B57" s="57">
        <v>2</v>
      </c>
      <c r="C57" s="57">
        <v>3</v>
      </c>
      <c r="D57" s="87">
        <v>4</v>
      </c>
      <c r="E57" s="133"/>
      <c r="F57" s="128"/>
    </row>
    <row r="58" spans="1:9" x14ac:dyDescent="0.25">
      <c r="A58" s="57" t="s">
        <v>39</v>
      </c>
      <c r="B58" s="57" t="s">
        <v>39</v>
      </c>
      <c r="C58" s="57" t="s">
        <v>39</v>
      </c>
      <c r="D58" s="83" t="s">
        <v>39</v>
      </c>
      <c r="E58" s="84"/>
      <c r="F58" s="84"/>
    </row>
    <row r="60" spans="1:9" ht="69.75" customHeight="1" x14ac:dyDescent="0.25">
      <c r="A60" s="79" t="s">
        <v>44</v>
      </c>
      <c r="B60" s="80"/>
      <c r="C60" s="80"/>
      <c r="D60" s="80"/>
      <c r="E60" s="80"/>
      <c r="F60" s="80"/>
      <c r="G60" s="80"/>
      <c r="H60" s="80"/>
      <c r="I60" s="80"/>
    </row>
    <row r="62" spans="1:9" ht="78.75" x14ac:dyDescent="0.25">
      <c r="A62" s="54" t="s">
        <v>0</v>
      </c>
      <c r="B62" s="72" t="s">
        <v>45</v>
      </c>
      <c r="C62" s="73"/>
      <c r="D62" s="54" t="s">
        <v>46</v>
      </c>
      <c r="E62" s="54" t="s">
        <v>47</v>
      </c>
      <c r="F62" s="54" t="s">
        <v>48</v>
      </c>
      <c r="G62" s="54" t="s">
        <v>49</v>
      </c>
    </row>
    <row r="63" spans="1:9" x14ac:dyDescent="0.25">
      <c r="A63" s="54">
        <v>1</v>
      </c>
      <c r="B63" s="72">
        <v>2</v>
      </c>
      <c r="C63" s="73"/>
      <c r="D63" s="54">
        <v>3</v>
      </c>
      <c r="E63" s="54">
        <v>4</v>
      </c>
      <c r="F63" s="54">
        <v>5</v>
      </c>
      <c r="G63" s="54">
        <v>6</v>
      </c>
    </row>
    <row r="64" spans="1:9" ht="31.5" customHeight="1" x14ac:dyDescent="0.25">
      <c r="A64" s="11">
        <v>1</v>
      </c>
      <c r="B64" s="74" t="s">
        <v>50</v>
      </c>
      <c r="C64" s="75"/>
      <c r="D64" s="20">
        <v>0</v>
      </c>
      <c r="E64" s="20">
        <f>G33+H53</f>
        <v>1352514.4000000001</v>
      </c>
      <c r="F64" s="20">
        <v>1145394.19</v>
      </c>
      <c r="G64" s="12">
        <f>E64-F64</f>
        <v>207120.2100000002</v>
      </c>
      <c r="I64" s="22"/>
    </row>
    <row r="65" spans="1:7" ht="32.25" customHeight="1" x14ac:dyDescent="0.25">
      <c r="A65" s="11">
        <v>2</v>
      </c>
      <c r="B65" s="74" t="s">
        <v>51</v>
      </c>
      <c r="C65" s="75"/>
      <c r="D65" s="20">
        <v>0</v>
      </c>
      <c r="E65" s="20" t="s">
        <v>39</v>
      </c>
      <c r="F65" s="20" t="s">
        <v>39</v>
      </c>
      <c r="G65" s="12" t="s">
        <v>39</v>
      </c>
    </row>
    <row r="66" spans="1:7" x14ac:dyDescent="0.25">
      <c r="A66" s="76" t="s">
        <v>38</v>
      </c>
      <c r="B66" s="77"/>
      <c r="C66" s="78"/>
      <c r="D66" s="20">
        <f>SUM(D64:D65)</f>
        <v>0</v>
      </c>
      <c r="E66" s="20">
        <f>SUM(E64:E65)</f>
        <v>1352514.4000000001</v>
      </c>
      <c r="F66" s="20">
        <f>SUM(F64:F65)</f>
        <v>1145394.19</v>
      </c>
      <c r="G66" s="12">
        <f>SUM(G64:G65)</f>
        <v>207120.2100000002</v>
      </c>
    </row>
  </sheetData>
  <mergeCells count="69">
    <mergeCell ref="B64:C64"/>
    <mergeCell ref="B65:C65"/>
    <mergeCell ref="A66:C66"/>
    <mergeCell ref="D56:F56"/>
    <mergeCell ref="D57:F57"/>
    <mergeCell ref="D58:F58"/>
    <mergeCell ref="A60:I60"/>
    <mergeCell ref="B62:C62"/>
    <mergeCell ref="B63:C63"/>
    <mergeCell ref="A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50:C50"/>
    <mergeCell ref="H50:I50"/>
    <mergeCell ref="A51:D51"/>
    <mergeCell ref="F51:G51"/>
    <mergeCell ref="H51:I51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51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zoomScale="70" zoomScaleNormal="70" workbookViewId="0">
      <selection activeCell="F58" sqref="F58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458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649.4</v>
      </c>
      <c r="I17" s="52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59" t="s">
        <v>6</v>
      </c>
      <c r="G22" s="59" t="s">
        <v>7</v>
      </c>
      <c r="H22" s="59" t="s">
        <v>6</v>
      </c>
      <c r="I22" s="59" t="s">
        <v>8</v>
      </c>
    </row>
    <row r="23" spans="1:9" s="2" customFormat="1" x14ac:dyDescent="0.25">
      <c r="A23" s="57">
        <v>1</v>
      </c>
      <c r="B23" s="87">
        <v>2</v>
      </c>
      <c r="C23" s="88"/>
      <c r="D23" s="57">
        <v>3</v>
      </c>
      <c r="E23" s="57">
        <v>4</v>
      </c>
      <c r="F23" s="57">
        <v>5</v>
      </c>
      <c r="G23" s="57">
        <v>6</v>
      </c>
      <c r="H23" s="57">
        <v>7</v>
      </c>
      <c r="I23" s="57">
        <v>8</v>
      </c>
    </row>
    <row r="24" spans="1:9" s="2" customFormat="1" ht="31.5" customHeight="1" x14ac:dyDescent="0.25">
      <c r="A24" s="57">
        <v>1</v>
      </c>
      <c r="B24" s="102" t="s">
        <v>53</v>
      </c>
      <c r="C24" s="103"/>
      <c r="D24" s="57" t="s">
        <v>24</v>
      </c>
      <c r="E24" s="57">
        <v>1.32</v>
      </c>
      <c r="F24" s="12">
        <f>H17</f>
        <v>649.4</v>
      </c>
      <c r="G24" s="14">
        <v>9095.2999999999993</v>
      </c>
      <c r="H24" s="13">
        <f>F24</f>
        <v>649.4</v>
      </c>
      <c r="I24" s="14">
        <v>9095.2999999999993</v>
      </c>
    </row>
    <row r="25" spans="1:9" s="2" customFormat="1" ht="16.5" customHeight="1" x14ac:dyDescent="0.25">
      <c r="A25" s="57">
        <v>2</v>
      </c>
      <c r="B25" s="102" t="s">
        <v>54</v>
      </c>
      <c r="C25" s="123"/>
      <c r="D25" s="57" t="s">
        <v>24</v>
      </c>
      <c r="E25" s="57">
        <v>3.37</v>
      </c>
      <c r="F25" s="12">
        <f>H17</f>
        <v>649.4</v>
      </c>
      <c r="G25" s="14">
        <v>23224.32</v>
      </c>
      <c r="H25" s="13">
        <f t="shared" ref="H25:H32" si="0">F25</f>
        <v>649.4</v>
      </c>
      <c r="I25" s="14">
        <v>8990.32</v>
      </c>
    </row>
    <row r="26" spans="1:9" s="2" customFormat="1" ht="15.75" customHeight="1" x14ac:dyDescent="0.25">
      <c r="A26" s="57">
        <v>3</v>
      </c>
      <c r="B26" s="102" t="s">
        <v>61</v>
      </c>
      <c r="C26" s="123"/>
      <c r="D26" s="57" t="s">
        <v>24</v>
      </c>
      <c r="E26" s="57">
        <v>0.38</v>
      </c>
      <c r="F26" s="12">
        <f>H17</f>
        <v>649.4</v>
      </c>
      <c r="G26" s="14">
        <v>2619.06</v>
      </c>
      <c r="H26" s="13">
        <f t="shared" si="0"/>
        <v>649.4</v>
      </c>
      <c r="I26" s="14">
        <v>2619.06</v>
      </c>
    </row>
    <row r="27" spans="1:9" s="2" customFormat="1" x14ac:dyDescent="0.25">
      <c r="A27" s="57">
        <v>4</v>
      </c>
      <c r="B27" s="102" t="s">
        <v>55</v>
      </c>
      <c r="C27" s="103"/>
      <c r="D27" s="57" t="s">
        <v>24</v>
      </c>
      <c r="E27" s="57">
        <v>1.52</v>
      </c>
      <c r="F27" s="12">
        <f>H17</f>
        <v>649.4</v>
      </c>
      <c r="G27" s="14">
        <v>10476.040000000001</v>
      </c>
      <c r="H27" s="13">
        <f t="shared" si="0"/>
        <v>649.4</v>
      </c>
      <c r="I27" s="14">
        <v>10476.040000000001</v>
      </c>
    </row>
    <row r="28" spans="1:9" s="2" customFormat="1" x14ac:dyDescent="0.25">
      <c r="A28" s="57">
        <v>5</v>
      </c>
      <c r="B28" s="102" t="s">
        <v>56</v>
      </c>
      <c r="C28" s="103"/>
      <c r="D28" s="57" t="s">
        <v>24</v>
      </c>
      <c r="E28" s="57">
        <v>4.29</v>
      </c>
      <c r="F28" s="12">
        <f>H17</f>
        <v>649.4</v>
      </c>
      <c r="G28" s="14">
        <v>29564.39</v>
      </c>
      <c r="H28" s="13">
        <f t="shared" si="0"/>
        <v>649.4</v>
      </c>
      <c r="I28" s="14">
        <v>33072.39</v>
      </c>
    </row>
    <row r="29" spans="1:9" s="2" customFormat="1" ht="27.75" customHeight="1" x14ac:dyDescent="0.25">
      <c r="A29" s="57">
        <v>6</v>
      </c>
      <c r="B29" s="102" t="s">
        <v>57</v>
      </c>
      <c r="C29" s="103"/>
      <c r="D29" s="57" t="s">
        <v>24</v>
      </c>
      <c r="E29" s="57">
        <v>0.93</v>
      </c>
      <c r="F29" s="12">
        <f>H17</f>
        <v>649.4</v>
      </c>
      <c r="G29" s="14">
        <v>6408.17</v>
      </c>
      <c r="H29" s="13">
        <f t="shared" si="0"/>
        <v>649.4</v>
      </c>
      <c r="I29" s="14">
        <v>7365.56</v>
      </c>
    </row>
    <row r="30" spans="1:9" s="2" customFormat="1" ht="29.25" customHeight="1" x14ac:dyDescent="0.25">
      <c r="A30" s="57">
        <v>7</v>
      </c>
      <c r="B30" s="102" t="s">
        <v>58</v>
      </c>
      <c r="C30" s="103"/>
      <c r="D30" s="57" t="s">
        <v>24</v>
      </c>
      <c r="E30" s="57">
        <v>1.0900000000000001</v>
      </c>
      <c r="F30" s="12">
        <f>H17</f>
        <v>649.4</v>
      </c>
      <c r="G30" s="14">
        <v>7510.25</v>
      </c>
      <c r="H30" s="13">
        <f t="shared" si="0"/>
        <v>649.4</v>
      </c>
      <c r="I30" s="14">
        <v>1792.34</v>
      </c>
    </row>
    <row r="31" spans="1:9" s="2" customFormat="1" x14ac:dyDescent="0.25">
      <c r="A31" s="57">
        <v>8</v>
      </c>
      <c r="B31" s="102" t="s">
        <v>59</v>
      </c>
      <c r="C31" s="103"/>
      <c r="D31" s="57" t="s">
        <v>24</v>
      </c>
      <c r="E31" s="57">
        <v>0.16</v>
      </c>
      <c r="F31" s="12">
        <f>H17</f>
        <v>649.4</v>
      </c>
      <c r="G31" s="14">
        <v>1102.07</v>
      </c>
      <c r="H31" s="13">
        <f t="shared" si="0"/>
        <v>649.4</v>
      </c>
      <c r="I31" s="14">
        <v>233.78</v>
      </c>
    </row>
    <row r="32" spans="1:9" s="2" customFormat="1" ht="32.25" customHeight="1" x14ac:dyDescent="0.25">
      <c r="A32" s="57">
        <v>9</v>
      </c>
      <c r="B32" s="102" t="s">
        <v>60</v>
      </c>
      <c r="C32" s="103"/>
      <c r="D32" s="57" t="s">
        <v>24</v>
      </c>
      <c r="E32" s="57">
        <v>1.61</v>
      </c>
      <c r="F32" s="12">
        <f>H17</f>
        <v>649.4</v>
      </c>
      <c r="G32" s="12">
        <v>11416.41</v>
      </c>
      <c r="H32" s="13">
        <f t="shared" si="0"/>
        <v>649.4</v>
      </c>
      <c r="I32" s="14">
        <v>8753.76</v>
      </c>
    </row>
    <row r="33" spans="1:9" s="53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101416.01000000001</v>
      </c>
      <c r="H33" s="10" t="s">
        <v>39</v>
      </c>
      <c r="I33" s="15">
        <f>SUM(I24:I32)</f>
        <v>82398.549999999988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E45</f>
        <v>5392.5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59" t="s">
        <v>0</v>
      </c>
      <c r="B41" s="85" t="s">
        <v>32</v>
      </c>
      <c r="C41" s="86"/>
      <c r="D41" s="59" t="s">
        <v>33</v>
      </c>
      <c r="E41" s="59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6.25" customHeight="1" x14ac:dyDescent="0.25">
      <c r="A43" s="57">
        <v>1</v>
      </c>
      <c r="B43" s="85" t="s">
        <v>574</v>
      </c>
      <c r="C43" s="86"/>
      <c r="D43" s="54" t="s">
        <v>67</v>
      </c>
      <c r="E43" s="12">
        <v>3483.5</v>
      </c>
      <c r="F43" s="61">
        <v>1</v>
      </c>
      <c r="G43" s="62" t="s">
        <v>77</v>
      </c>
      <c r="H43" s="87" t="s">
        <v>575</v>
      </c>
      <c r="I43" s="88"/>
    </row>
    <row r="44" spans="1:9" s="16" customFormat="1" ht="56.25" customHeight="1" x14ac:dyDescent="0.25">
      <c r="A44" s="57">
        <v>2</v>
      </c>
      <c r="B44" s="85" t="s">
        <v>577</v>
      </c>
      <c r="C44" s="86"/>
      <c r="D44" s="54" t="s">
        <v>67</v>
      </c>
      <c r="E44" s="12">
        <v>1909</v>
      </c>
      <c r="F44" s="57">
        <v>1</v>
      </c>
      <c r="G44" s="58" t="s">
        <v>77</v>
      </c>
      <c r="H44" s="87" t="s">
        <v>576</v>
      </c>
      <c r="I44" s="88"/>
    </row>
    <row r="45" spans="1:9" ht="34.5" customHeight="1" x14ac:dyDescent="0.25">
      <c r="A45" s="134" t="s">
        <v>38</v>
      </c>
      <c r="B45" s="135"/>
      <c r="C45" s="135"/>
      <c r="D45" s="136"/>
      <c r="E45" s="12">
        <f>SUM(E43:E44)</f>
        <v>5392.5</v>
      </c>
      <c r="F45" s="72" t="s">
        <v>39</v>
      </c>
      <c r="G45" s="129"/>
      <c r="H45" s="137" t="s">
        <v>52</v>
      </c>
      <c r="I45" s="138"/>
    </row>
    <row r="47" spans="1:9" x14ac:dyDescent="0.25">
      <c r="A47" s="3" t="s">
        <v>40</v>
      </c>
      <c r="H47" s="19">
        <v>33150.379999999997</v>
      </c>
      <c r="I47" s="3" t="s">
        <v>28</v>
      </c>
    </row>
    <row r="48" spans="1:9" ht="36.75" customHeight="1" x14ac:dyDescent="0.25">
      <c r="A48" s="79" t="s">
        <v>37</v>
      </c>
      <c r="B48" s="79"/>
      <c r="C48" s="79"/>
      <c r="D48" s="79"/>
      <c r="E48" s="79"/>
      <c r="F48" s="79"/>
      <c r="G48" s="79"/>
      <c r="H48" s="79"/>
      <c r="I48" s="79"/>
    </row>
    <row r="50" spans="1:9" s="26" customFormat="1" ht="56.25" customHeight="1" x14ac:dyDescent="0.2">
      <c r="A50" s="59" t="s">
        <v>0</v>
      </c>
      <c r="B50" s="59" t="s">
        <v>41</v>
      </c>
      <c r="C50" s="59" t="s">
        <v>42</v>
      </c>
      <c r="D50" s="85" t="s">
        <v>43</v>
      </c>
      <c r="E50" s="132"/>
      <c r="F50" s="86"/>
    </row>
    <row r="51" spans="1:9" s="2" customFormat="1" x14ac:dyDescent="0.25">
      <c r="A51" s="57">
        <v>1</v>
      </c>
      <c r="B51" s="57">
        <v>2</v>
      </c>
      <c r="C51" s="57">
        <v>3</v>
      </c>
      <c r="D51" s="87">
        <v>4</v>
      </c>
      <c r="E51" s="133"/>
      <c r="F51" s="128"/>
    </row>
    <row r="52" spans="1:9" x14ac:dyDescent="0.25">
      <c r="A52" s="57" t="s">
        <v>39</v>
      </c>
      <c r="B52" s="57" t="s">
        <v>39</v>
      </c>
      <c r="C52" s="57" t="s">
        <v>39</v>
      </c>
      <c r="D52" s="83" t="s">
        <v>39</v>
      </c>
      <c r="E52" s="84"/>
      <c r="F52" s="84"/>
    </row>
    <row r="54" spans="1:9" ht="69.75" customHeight="1" x14ac:dyDescent="0.25">
      <c r="A54" s="79" t="s">
        <v>44</v>
      </c>
      <c r="B54" s="80"/>
      <c r="C54" s="80"/>
      <c r="D54" s="80"/>
      <c r="E54" s="80"/>
      <c r="F54" s="80"/>
      <c r="G54" s="80"/>
      <c r="H54" s="80"/>
      <c r="I54" s="80"/>
    </row>
    <row r="56" spans="1:9" ht="78.75" x14ac:dyDescent="0.25">
      <c r="A56" s="54" t="s">
        <v>0</v>
      </c>
      <c r="B56" s="72" t="s">
        <v>45</v>
      </c>
      <c r="C56" s="73"/>
      <c r="D56" s="54" t="s">
        <v>46</v>
      </c>
      <c r="E56" s="54" t="s">
        <v>47</v>
      </c>
      <c r="F56" s="54" t="s">
        <v>48</v>
      </c>
      <c r="G56" s="54" t="s">
        <v>49</v>
      </c>
    </row>
    <row r="57" spans="1:9" x14ac:dyDescent="0.25">
      <c r="A57" s="54">
        <v>1</v>
      </c>
      <c r="B57" s="72">
        <v>2</v>
      </c>
      <c r="C57" s="73"/>
      <c r="D57" s="54">
        <v>3</v>
      </c>
      <c r="E57" s="54">
        <v>4</v>
      </c>
      <c r="F57" s="54">
        <v>5</v>
      </c>
      <c r="G57" s="54">
        <v>6</v>
      </c>
    </row>
    <row r="58" spans="1:9" ht="31.5" customHeight="1" x14ac:dyDescent="0.25">
      <c r="A58" s="11">
        <v>1</v>
      </c>
      <c r="B58" s="74" t="s">
        <v>50</v>
      </c>
      <c r="C58" s="75"/>
      <c r="D58" s="20">
        <v>0</v>
      </c>
      <c r="E58" s="20">
        <f>G33+H47</f>
        <v>134566.39000000001</v>
      </c>
      <c r="F58" s="20">
        <v>112326.45</v>
      </c>
      <c r="G58" s="12">
        <f>E58-F58</f>
        <v>22239.940000000017</v>
      </c>
      <c r="I58" s="22"/>
    </row>
    <row r="59" spans="1:9" ht="32.25" customHeight="1" x14ac:dyDescent="0.25">
      <c r="A59" s="11">
        <v>2</v>
      </c>
      <c r="B59" s="74" t="s">
        <v>51</v>
      </c>
      <c r="C59" s="75"/>
      <c r="D59" s="20">
        <v>0</v>
      </c>
      <c r="E59" s="20" t="s">
        <v>39</v>
      </c>
      <c r="F59" s="20" t="s">
        <v>39</v>
      </c>
      <c r="G59" s="12" t="s">
        <v>39</v>
      </c>
    </row>
    <row r="60" spans="1:9" x14ac:dyDescent="0.25">
      <c r="A60" s="76" t="s">
        <v>38</v>
      </c>
      <c r="B60" s="77"/>
      <c r="C60" s="78"/>
      <c r="D60" s="20">
        <f>SUM(D58:D59)</f>
        <v>0</v>
      </c>
      <c r="E60" s="20">
        <f>SUM(E58:E59)</f>
        <v>134566.39000000001</v>
      </c>
      <c r="F60" s="20">
        <f>SUM(F58:F59)</f>
        <v>112326.45</v>
      </c>
      <c r="G60" s="12">
        <f>SUM(G58:G59)</f>
        <v>22239.940000000017</v>
      </c>
    </row>
  </sheetData>
  <mergeCells count="57">
    <mergeCell ref="B59:C59"/>
    <mergeCell ref="A60:C60"/>
    <mergeCell ref="D50:F50"/>
    <mergeCell ref="D51:F51"/>
    <mergeCell ref="D52:F52"/>
    <mergeCell ref="A54:I54"/>
    <mergeCell ref="B56:C56"/>
    <mergeCell ref="B57:C57"/>
    <mergeCell ref="A48:I48"/>
    <mergeCell ref="A45:D45"/>
    <mergeCell ref="F45:G45"/>
    <mergeCell ref="H45:I45"/>
    <mergeCell ref="B58:C58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5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topLeftCell="A25" zoomScale="90" zoomScaleNormal="90" workbookViewId="0">
      <selection activeCell="E33" sqref="E33"/>
    </sheetView>
  </sheetViews>
  <sheetFormatPr defaultRowHeight="15" x14ac:dyDescent="0.25"/>
  <cols>
    <col min="1" max="1" width="41.7109375" style="60" customWidth="1"/>
    <col min="2" max="4" width="14" style="64" customWidth="1"/>
    <col min="5" max="5" width="16.28515625" style="64" customWidth="1"/>
    <col min="6" max="6" width="17.28515625" style="64" customWidth="1"/>
    <col min="7" max="7" width="17.7109375" style="64" customWidth="1"/>
    <col min="8" max="16384" width="9.140625" style="64"/>
  </cols>
  <sheetData>
    <row r="2" spans="1:7" x14ac:dyDescent="0.25">
      <c r="A2" s="66"/>
      <c r="B2" s="99" t="s">
        <v>578</v>
      </c>
      <c r="C2" s="99"/>
      <c r="D2" s="99"/>
      <c r="E2" s="99" t="s">
        <v>579</v>
      </c>
      <c r="F2" s="99"/>
      <c r="G2" s="99"/>
    </row>
    <row r="3" spans="1:7" ht="38.25" customHeight="1" x14ac:dyDescent="0.25">
      <c r="A3" s="66" t="s">
        <v>66</v>
      </c>
      <c r="B3" s="65">
        <v>500801.43999999994</v>
      </c>
      <c r="C3" s="65">
        <v>164220.70000000001</v>
      </c>
      <c r="D3" s="65">
        <v>665022.1399999999</v>
      </c>
      <c r="E3" s="65">
        <v>395146.76</v>
      </c>
      <c r="F3" s="65">
        <v>164220.70000000001</v>
      </c>
      <c r="G3" s="65">
        <v>559367.46</v>
      </c>
    </row>
    <row r="4" spans="1:7" ht="38.25" customHeight="1" x14ac:dyDescent="0.25">
      <c r="A4" s="66" t="s">
        <v>70</v>
      </c>
      <c r="B4" s="65">
        <v>512540.94</v>
      </c>
      <c r="C4" s="65">
        <v>168070.45</v>
      </c>
      <c r="D4" s="65">
        <v>680611.39</v>
      </c>
      <c r="E4" s="65">
        <v>494695.79000000004</v>
      </c>
      <c r="F4" s="65">
        <v>168070.45</v>
      </c>
      <c r="G4" s="65">
        <v>662766.24</v>
      </c>
    </row>
    <row r="5" spans="1:7" ht="38.25" customHeight="1" x14ac:dyDescent="0.25">
      <c r="A5" s="66" t="s">
        <v>76</v>
      </c>
      <c r="B5" s="65">
        <v>432746.20000000007</v>
      </c>
      <c r="C5" s="65">
        <v>141904.43</v>
      </c>
      <c r="D5" s="65">
        <v>574650.63000000012</v>
      </c>
      <c r="E5" s="65">
        <v>367789.85999999993</v>
      </c>
      <c r="F5" s="65">
        <v>141904.43</v>
      </c>
      <c r="G5" s="65">
        <v>509694.28999999992</v>
      </c>
    </row>
    <row r="6" spans="1:7" ht="38.25" customHeight="1" x14ac:dyDescent="0.25">
      <c r="A6" s="66" t="s">
        <v>62</v>
      </c>
      <c r="B6" s="65">
        <v>422870.47</v>
      </c>
      <c r="C6" s="65">
        <v>138666.51999999999</v>
      </c>
      <c r="D6" s="65">
        <v>561536.99</v>
      </c>
      <c r="E6" s="65">
        <v>320091.12</v>
      </c>
      <c r="F6" s="65">
        <v>138666.51999999999</v>
      </c>
      <c r="G6" s="65">
        <v>458757.64</v>
      </c>
    </row>
    <row r="7" spans="1:7" ht="38.25" customHeight="1" x14ac:dyDescent="0.25">
      <c r="A7" s="66" t="s">
        <v>80</v>
      </c>
      <c r="B7" s="65">
        <v>185804.62</v>
      </c>
      <c r="C7" s="65">
        <v>60928.32</v>
      </c>
      <c r="D7" s="65">
        <v>246732.94</v>
      </c>
      <c r="E7" s="65">
        <v>126383.32999999999</v>
      </c>
      <c r="F7" s="65">
        <v>60928.32</v>
      </c>
      <c r="G7" s="65">
        <v>187311.65</v>
      </c>
    </row>
    <row r="8" spans="1:7" ht="38.25" customHeight="1" x14ac:dyDescent="0.25">
      <c r="A8" s="66" t="s">
        <v>84</v>
      </c>
      <c r="B8" s="65">
        <v>1014581.0900000002</v>
      </c>
      <c r="C8" s="65">
        <v>332477.58</v>
      </c>
      <c r="D8" s="65">
        <v>1347058.6700000002</v>
      </c>
      <c r="E8" s="65">
        <v>694737.65</v>
      </c>
      <c r="F8" s="65">
        <v>332477.58</v>
      </c>
      <c r="G8" s="65">
        <v>1027215.23</v>
      </c>
    </row>
    <row r="9" spans="1:7" ht="34.5" customHeight="1" x14ac:dyDescent="0.25">
      <c r="A9" s="66" t="s">
        <v>86</v>
      </c>
      <c r="B9" s="65">
        <v>580632.02999999991</v>
      </c>
      <c r="C9" s="65">
        <v>190503.75</v>
      </c>
      <c r="D9" s="65">
        <v>771135.77999999991</v>
      </c>
      <c r="E9" s="65">
        <v>418623.89</v>
      </c>
      <c r="F9" s="65">
        <v>190503.75</v>
      </c>
      <c r="G9" s="65">
        <v>609127.64</v>
      </c>
    </row>
    <row r="10" spans="1:7" ht="38.25" customHeight="1" x14ac:dyDescent="0.25">
      <c r="A10" s="66" t="s">
        <v>85</v>
      </c>
      <c r="B10" s="65">
        <v>499427.01999999996</v>
      </c>
      <c r="C10" s="65">
        <v>163770.17000000001</v>
      </c>
      <c r="D10" s="65">
        <v>663197.18999999994</v>
      </c>
      <c r="E10" s="65">
        <v>395992.14</v>
      </c>
      <c r="F10" s="65">
        <v>163770.17000000001</v>
      </c>
      <c r="G10" s="65">
        <v>559762.31000000006</v>
      </c>
    </row>
    <row r="11" spans="1:7" ht="38.25" customHeight="1" x14ac:dyDescent="0.25">
      <c r="A11" s="66" t="s">
        <v>100</v>
      </c>
      <c r="B11" s="65">
        <v>586828.07999999996</v>
      </c>
      <c r="C11" s="65">
        <v>192430.35</v>
      </c>
      <c r="D11" s="65">
        <v>779258.42999999993</v>
      </c>
      <c r="E11" s="65">
        <v>472424.29000000004</v>
      </c>
      <c r="F11" s="65">
        <v>192430.35</v>
      </c>
      <c r="G11" s="65">
        <v>664854.64</v>
      </c>
    </row>
    <row r="12" spans="1:7" ht="38.25" customHeight="1" x14ac:dyDescent="0.25">
      <c r="A12" s="66" t="s">
        <v>103</v>
      </c>
      <c r="B12" s="65">
        <v>501577.92</v>
      </c>
      <c r="C12" s="65">
        <v>164476.17000000001</v>
      </c>
      <c r="D12" s="65">
        <v>666054.09</v>
      </c>
      <c r="E12" s="65">
        <v>399969.01999999996</v>
      </c>
      <c r="F12" s="65">
        <v>164476.17000000001</v>
      </c>
      <c r="G12" s="65">
        <v>564445.18999999994</v>
      </c>
    </row>
    <row r="13" spans="1:7" ht="38.25" customHeight="1" x14ac:dyDescent="0.25">
      <c r="A13" s="66" t="s">
        <v>104</v>
      </c>
      <c r="B13" s="65">
        <v>575229.71000000008</v>
      </c>
      <c r="C13" s="65">
        <v>188798.44</v>
      </c>
      <c r="D13" s="65">
        <v>764028.15000000014</v>
      </c>
      <c r="E13" s="65">
        <v>470018.60000000003</v>
      </c>
      <c r="F13" s="65">
        <v>188798.44</v>
      </c>
      <c r="G13" s="65">
        <v>658817.04</v>
      </c>
    </row>
    <row r="14" spans="1:7" ht="38.25" customHeight="1" x14ac:dyDescent="0.25">
      <c r="A14" s="66" t="s">
        <v>105</v>
      </c>
      <c r="B14" s="65">
        <v>590355.09</v>
      </c>
      <c r="C14" s="65">
        <v>193586.94</v>
      </c>
      <c r="D14" s="65">
        <v>783942.03</v>
      </c>
      <c r="E14" s="65">
        <v>479783.33999999997</v>
      </c>
      <c r="F14" s="65">
        <v>193586.94</v>
      </c>
      <c r="G14" s="65">
        <v>673370.28</v>
      </c>
    </row>
    <row r="15" spans="1:7" ht="38.25" customHeight="1" x14ac:dyDescent="0.25">
      <c r="A15" s="66" t="s">
        <v>106</v>
      </c>
      <c r="B15" s="65">
        <v>504717.08999999997</v>
      </c>
      <c r="C15" s="65">
        <v>165504.75</v>
      </c>
      <c r="D15" s="65">
        <v>670221.84</v>
      </c>
      <c r="E15" s="65">
        <v>376082.38</v>
      </c>
      <c r="F15" s="65">
        <v>165504.75</v>
      </c>
      <c r="G15" s="65">
        <v>541587.13</v>
      </c>
    </row>
    <row r="16" spans="1:7" ht="38.25" customHeight="1" x14ac:dyDescent="0.25">
      <c r="A16" s="66" t="s">
        <v>107</v>
      </c>
      <c r="B16" s="65">
        <v>595226.43999999994</v>
      </c>
      <c r="C16" s="65">
        <v>195672.85</v>
      </c>
      <c r="D16" s="65">
        <v>790899.28999999992</v>
      </c>
      <c r="E16" s="65">
        <v>513141.97000000003</v>
      </c>
      <c r="F16" s="65">
        <v>195672.85</v>
      </c>
      <c r="G16" s="65">
        <v>708814.82000000007</v>
      </c>
    </row>
    <row r="17" spans="1:7" ht="38.25" customHeight="1" x14ac:dyDescent="0.25">
      <c r="A17" s="66" t="s">
        <v>110</v>
      </c>
      <c r="B17" s="65">
        <v>510662.18000000005</v>
      </c>
      <c r="C17" s="65">
        <v>167453.88</v>
      </c>
      <c r="D17" s="65">
        <v>678116.06</v>
      </c>
      <c r="E17" s="65">
        <v>479844.91</v>
      </c>
      <c r="F17" s="65">
        <v>167453.88</v>
      </c>
      <c r="G17" s="65">
        <v>647298.79</v>
      </c>
    </row>
    <row r="18" spans="1:7" ht="38.25" customHeight="1" x14ac:dyDescent="0.25">
      <c r="A18" s="66" t="s">
        <v>339</v>
      </c>
      <c r="B18" s="65">
        <v>579620.85</v>
      </c>
      <c r="C18" s="65">
        <v>190555.49</v>
      </c>
      <c r="D18" s="65">
        <v>770176.34</v>
      </c>
      <c r="E18" s="65">
        <v>424693.53</v>
      </c>
      <c r="F18" s="65">
        <v>190555.49</v>
      </c>
      <c r="G18" s="65">
        <v>615249.02</v>
      </c>
    </row>
    <row r="19" spans="1:7" ht="38.25" customHeight="1" x14ac:dyDescent="0.25">
      <c r="A19" s="66" t="s">
        <v>349</v>
      </c>
      <c r="B19" s="65">
        <v>503058.96</v>
      </c>
      <c r="C19" s="65">
        <v>164961.04999999999</v>
      </c>
      <c r="D19" s="65">
        <v>668020.01</v>
      </c>
      <c r="E19" s="65">
        <v>392925.68</v>
      </c>
      <c r="F19" s="65">
        <v>164961.04999999999</v>
      </c>
      <c r="G19" s="65">
        <v>557886.73</v>
      </c>
    </row>
    <row r="20" spans="1:7" ht="38.25" customHeight="1" x14ac:dyDescent="0.25">
      <c r="A20" s="66" t="s">
        <v>368</v>
      </c>
      <c r="B20" s="65">
        <v>479225.92000000004</v>
      </c>
      <c r="C20" s="65">
        <v>157145.9</v>
      </c>
      <c r="D20" s="65">
        <v>636371.82000000007</v>
      </c>
      <c r="E20" s="65">
        <v>346209.21</v>
      </c>
      <c r="F20" s="65">
        <v>157145.9</v>
      </c>
      <c r="G20" s="65">
        <v>503355.11</v>
      </c>
    </row>
    <row r="21" spans="1:7" ht="38.25" customHeight="1" x14ac:dyDescent="0.25">
      <c r="A21" s="66" t="s">
        <v>374</v>
      </c>
      <c r="B21" s="65">
        <v>208388.55</v>
      </c>
      <c r="C21" s="65">
        <v>68331.62</v>
      </c>
      <c r="D21" s="65">
        <v>276720.17</v>
      </c>
      <c r="E21" s="65">
        <v>188759.78</v>
      </c>
      <c r="F21" s="65">
        <v>68331.62</v>
      </c>
      <c r="G21" s="65">
        <v>257091.4</v>
      </c>
    </row>
    <row r="22" spans="1:7" ht="38.25" customHeight="1" x14ac:dyDescent="0.25">
      <c r="A22" s="66" t="s">
        <v>384</v>
      </c>
      <c r="B22" s="65">
        <v>402365.28999999992</v>
      </c>
      <c r="C22" s="65">
        <v>131735.10999999999</v>
      </c>
      <c r="D22" s="65">
        <v>534100.39999999991</v>
      </c>
      <c r="E22" s="65">
        <v>304762.79000000004</v>
      </c>
      <c r="F22" s="65">
        <v>131735.10999999999</v>
      </c>
      <c r="G22" s="65">
        <v>436497.9</v>
      </c>
    </row>
    <row r="23" spans="1:7" ht="38.25" customHeight="1" x14ac:dyDescent="0.25">
      <c r="A23" s="66" t="s">
        <v>391</v>
      </c>
      <c r="B23" s="65">
        <v>400836.40999999992</v>
      </c>
      <c r="C23" s="65">
        <v>131440.69</v>
      </c>
      <c r="D23" s="65">
        <v>532277.09999999986</v>
      </c>
      <c r="E23" s="65">
        <v>323374.48999999993</v>
      </c>
      <c r="F23" s="65">
        <v>131440.69</v>
      </c>
      <c r="G23" s="65">
        <v>454815.17999999993</v>
      </c>
    </row>
    <row r="24" spans="1:7" ht="38.25" customHeight="1" x14ac:dyDescent="0.25">
      <c r="A24" s="66" t="s">
        <v>397</v>
      </c>
      <c r="B24" s="65">
        <v>481059.58999999997</v>
      </c>
      <c r="C24" s="65">
        <v>157996.22</v>
      </c>
      <c r="D24" s="65">
        <v>639055.80999999994</v>
      </c>
      <c r="E24" s="65">
        <v>362578.35</v>
      </c>
      <c r="F24" s="65">
        <v>157996.22</v>
      </c>
      <c r="G24" s="65">
        <v>520574.56999999995</v>
      </c>
    </row>
    <row r="25" spans="1:7" ht="38.25" customHeight="1" x14ac:dyDescent="0.25">
      <c r="A25" s="66" t="s">
        <v>415</v>
      </c>
      <c r="B25" s="65">
        <v>480966.08</v>
      </c>
      <c r="C25" s="65">
        <v>157716.5</v>
      </c>
      <c r="D25" s="65">
        <v>638682.58000000007</v>
      </c>
      <c r="E25" s="65">
        <v>479016.21</v>
      </c>
      <c r="F25" s="65">
        <v>157716.5</v>
      </c>
      <c r="G25" s="65">
        <v>636732.71</v>
      </c>
    </row>
    <row r="26" spans="1:7" ht="38.25" customHeight="1" x14ac:dyDescent="0.25">
      <c r="A26" s="66" t="s">
        <v>436</v>
      </c>
      <c r="B26" s="65">
        <v>482823.91999999993</v>
      </c>
      <c r="C26" s="65">
        <v>158325.79999999999</v>
      </c>
      <c r="D26" s="65">
        <v>641149.72</v>
      </c>
      <c r="E26" s="65">
        <v>354074.15</v>
      </c>
      <c r="F26" s="65">
        <v>158325.79999999999</v>
      </c>
      <c r="G26" s="65">
        <v>512399.95</v>
      </c>
    </row>
    <row r="27" spans="1:7" ht="38.25" customHeight="1" x14ac:dyDescent="0.25">
      <c r="A27" s="66" t="s">
        <v>448</v>
      </c>
      <c r="B27" s="65">
        <v>466297.77000000008</v>
      </c>
      <c r="C27" s="65">
        <v>152906.51</v>
      </c>
      <c r="D27" s="65">
        <v>619204.28</v>
      </c>
      <c r="E27" s="65">
        <v>479096.11000000004</v>
      </c>
      <c r="F27" s="65">
        <v>152906.51</v>
      </c>
      <c r="G27" s="65">
        <v>632002.62000000011</v>
      </c>
    </row>
    <row r="28" spans="1:7" ht="38.25" customHeight="1" x14ac:dyDescent="0.25">
      <c r="A28" s="66" t="s">
        <v>449</v>
      </c>
      <c r="B28" s="65">
        <v>466287.44000000006</v>
      </c>
      <c r="C28" s="65">
        <v>152606.01</v>
      </c>
      <c r="D28" s="65">
        <v>618893.45000000007</v>
      </c>
      <c r="E28" s="65">
        <v>340375.98</v>
      </c>
      <c r="F28" s="65">
        <v>152606.01</v>
      </c>
      <c r="G28" s="65">
        <v>492981.99</v>
      </c>
    </row>
    <row r="29" spans="1:7" ht="38.25" customHeight="1" x14ac:dyDescent="0.25">
      <c r="A29" s="66" t="s">
        <v>450</v>
      </c>
      <c r="B29" s="65">
        <v>504556.82000000007</v>
      </c>
      <c r="C29" s="65">
        <v>165439.99</v>
      </c>
      <c r="D29" s="65">
        <v>669996.81000000006</v>
      </c>
      <c r="E29" s="65">
        <v>454488.78</v>
      </c>
      <c r="F29" s="65">
        <v>165439.99</v>
      </c>
      <c r="G29" s="65">
        <v>619928.77</v>
      </c>
    </row>
    <row r="30" spans="1:7" ht="38.25" customHeight="1" x14ac:dyDescent="0.25">
      <c r="A30" s="66" t="s">
        <v>451</v>
      </c>
      <c r="B30" s="65">
        <v>967926.61</v>
      </c>
      <c r="C30" s="65">
        <v>317400.21000000002</v>
      </c>
      <c r="D30" s="65">
        <v>1285326.82</v>
      </c>
      <c r="E30" s="65">
        <v>698654.65</v>
      </c>
      <c r="F30" s="65">
        <v>317400.21000000002</v>
      </c>
      <c r="G30" s="65">
        <v>1016054.8600000001</v>
      </c>
    </row>
    <row r="31" spans="1:7" ht="38.25" customHeight="1" x14ac:dyDescent="0.25">
      <c r="A31" s="66" t="s">
        <v>452</v>
      </c>
      <c r="B31" s="65">
        <v>954149.46</v>
      </c>
      <c r="C31" s="65">
        <v>313444.83</v>
      </c>
      <c r="D31" s="65">
        <v>1267594.29</v>
      </c>
      <c r="E31" s="65">
        <v>702462.7300000001</v>
      </c>
      <c r="F31" s="65">
        <v>313444.83</v>
      </c>
      <c r="G31" s="65">
        <v>1015907.56</v>
      </c>
    </row>
    <row r="32" spans="1:7" ht="38.25" customHeight="1" x14ac:dyDescent="0.25">
      <c r="A32" s="66" t="s">
        <v>453</v>
      </c>
      <c r="B32" s="65">
        <v>387510.32</v>
      </c>
      <c r="C32" s="65">
        <v>127692.52</v>
      </c>
      <c r="D32" s="65">
        <v>515202.84</v>
      </c>
      <c r="E32" s="65">
        <v>283344.75</v>
      </c>
      <c r="F32" s="65">
        <v>127692.52</v>
      </c>
      <c r="G32" s="65">
        <v>411037.27</v>
      </c>
    </row>
    <row r="33" spans="1:7" ht="38.25" customHeight="1" x14ac:dyDescent="0.25">
      <c r="A33" s="66" t="s">
        <v>454</v>
      </c>
      <c r="B33" s="65">
        <v>334122.97000000003</v>
      </c>
      <c r="C33" s="65">
        <v>109564.33</v>
      </c>
      <c r="D33" s="65">
        <v>443687.30000000005</v>
      </c>
      <c r="E33" s="65">
        <v>229876.11</v>
      </c>
      <c r="F33" s="65">
        <v>109564.33</v>
      </c>
      <c r="G33" s="65">
        <v>339440.44</v>
      </c>
    </row>
    <row r="34" spans="1:7" ht="38.25" customHeight="1" x14ac:dyDescent="0.25">
      <c r="A34" s="66" t="s">
        <v>455</v>
      </c>
      <c r="B34" s="65">
        <v>553713.21</v>
      </c>
      <c r="C34" s="65">
        <v>181573.83</v>
      </c>
      <c r="D34" s="65">
        <v>735287.03999999992</v>
      </c>
      <c r="E34" s="65">
        <v>368742.65999999992</v>
      </c>
      <c r="F34" s="65">
        <v>181573.83</v>
      </c>
      <c r="G34" s="65">
        <v>550316.48999999987</v>
      </c>
    </row>
    <row r="35" spans="1:7" ht="38.25" customHeight="1" x14ac:dyDescent="0.25">
      <c r="A35" s="66" t="s">
        <v>456</v>
      </c>
      <c r="B35" s="65">
        <v>227954.5</v>
      </c>
      <c r="C35" s="65">
        <v>74602.44</v>
      </c>
      <c r="D35" s="65">
        <v>302556.94</v>
      </c>
      <c r="E35" s="65">
        <v>147963.41000000003</v>
      </c>
      <c r="F35" s="65">
        <v>74602.44</v>
      </c>
      <c r="G35" s="65">
        <v>222565.85000000003</v>
      </c>
    </row>
    <row r="36" spans="1:7" ht="38.25" customHeight="1" x14ac:dyDescent="0.25">
      <c r="A36" s="66" t="s">
        <v>457</v>
      </c>
      <c r="B36" s="65">
        <v>1018921.5700000001</v>
      </c>
      <c r="C36" s="65">
        <v>333592.83</v>
      </c>
      <c r="D36" s="65">
        <v>1352514.4000000001</v>
      </c>
      <c r="E36" s="65">
        <v>696214.67999999993</v>
      </c>
      <c r="F36" s="65">
        <v>333592.83</v>
      </c>
      <c r="G36" s="65">
        <v>1029807.51</v>
      </c>
    </row>
    <row r="37" spans="1:7" ht="38.25" customHeight="1" x14ac:dyDescent="0.25">
      <c r="A37" s="66" t="s">
        <v>458</v>
      </c>
      <c r="B37" s="65">
        <v>101416.01000000001</v>
      </c>
      <c r="C37" s="65">
        <v>33150.379999999997</v>
      </c>
      <c r="D37" s="65">
        <v>134566.39000000001</v>
      </c>
      <c r="E37" s="65">
        <v>82398.549999999988</v>
      </c>
      <c r="F37" s="65">
        <v>33150.379999999997</v>
      </c>
      <c r="G37" s="65">
        <v>115548.93</v>
      </c>
    </row>
    <row r="38" spans="1:7" s="70" customFormat="1" ht="38.25" customHeight="1" x14ac:dyDescent="0.2">
      <c r="A38" s="67" t="s">
        <v>38</v>
      </c>
      <c r="B38" s="68"/>
      <c r="C38" s="68"/>
      <c r="D38" s="69">
        <v>23923850.129999999</v>
      </c>
      <c r="E38" s="68"/>
      <c r="F38" s="69"/>
      <c r="G38" s="69">
        <v>19973385.210000001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opLeftCell="A13" zoomScale="80" zoomScaleNormal="80" workbookViewId="0">
      <selection activeCell="K28" sqref="K1:M1048576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62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ht="15.75" customHeight="1" x14ac:dyDescent="0.25">
      <c r="A9" s="112" t="s">
        <v>22</v>
      </c>
      <c r="B9" s="112"/>
      <c r="C9" s="112"/>
      <c r="D9" s="112"/>
      <c r="E9" s="112"/>
      <c r="F9" s="112"/>
      <c r="G9" s="112"/>
      <c r="H9" s="112"/>
      <c r="I9" s="112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ht="15.75" customHeight="1" x14ac:dyDescent="0.25">
      <c r="A11" s="114" t="s">
        <v>23</v>
      </c>
      <c r="B11" s="114"/>
      <c r="C11" s="114"/>
      <c r="D11" s="114"/>
      <c r="E11" s="114"/>
      <c r="F11" s="114"/>
      <c r="G11" s="114"/>
      <c r="H11" s="114"/>
      <c r="I11" s="114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09"/>
      <c r="C13" s="109"/>
      <c r="D13" s="79" t="s">
        <v>63</v>
      </c>
      <c r="E13" s="79"/>
      <c r="F13" s="79"/>
      <c r="G13" s="79"/>
      <c r="H13" s="79"/>
      <c r="I13" s="79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79"/>
      <c r="C17" s="79"/>
      <c r="D17" s="79"/>
      <c r="E17" s="79"/>
      <c r="F17" s="79"/>
      <c r="G17" s="79"/>
      <c r="H17" s="18">
        <v>2709.91</v>
      </c>
      <c r="I17" s="34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5.75" customHeight="1" x14ac:dyDescent="0.2">
      <c r="A21" s="139" t="s">
        <v>0</v>
      </c>
      <c r="B21" s="124" t="s">
        <v>1</v>
      </c>
      <c r="C21" s="125"/>
      <c r="D21" s="139" t="s">
        <v>2</v>
      </c>
      <c r="E21" s="139" t="s">
        <v>3</v>
      </c>
      <c r="F21" s="85" t="s">
        <v>4</v>
      </c>
      <c r="G21" s="86"/>
      <c r="H21" s="85" t="s">
        <v>5</v>
      </c>
      <c r="I21" s="86"/>
    </row>
    <row r="22" spans="1:9" s="26" customFormat="1" ht="51" x14ac:dyDescent="0.2">
      <c r="A22" s="140"/>
      <c r="B22" s="126"/>
      <c r="C22" s="127"/>
      <c r="D22" s="140"/>
      <c r="E22" s="14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7">
        <v>2</v>
      </c>
      <c r="C23" s="128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0.75" customHeight="1" x14ac:dyDescent="0.25">
      <c r="A24" s="31">
        <v>1</v>
      </c>
      <c r="B24" s="102" t="s">
        <v>53</v>
      </c>
      <c r="C24" s="123"/>
      <c r="D24" s="31" t="s">
        <v>24</v>
      </c>
      <c r="E24" s="31">
        <v>1.32</v>
      </c>
      <c r="F24" s="12">
        <f>H17</f>
        <v>2709.91</v>
      </c>
      <c r="G24" s="14">
        <v>38044.769999999997</v>
      </c>
      <c r="H24" s="13">
        <f t="shared" ref="H24:H32" si="0">F24</f>
        <v>2709.91</v>
      </c>
      <c r="I24" s="14">
        <v>38044.769999999997</v>
      </c>
    </row>
    <row r="25" spans="1:9" s="2" customFormat="1" ht="31.5" customHeight="1" x14ac:dyDescent="0.25">
      <c r="A25" s="31">
        <v>2</v>
      </c>
      <c r="B25" s="102" t="s">
        <v>54</v>
      </c>
      <c r="C25" s="123"/>
      <c r="D25" s="31" t="s">
        <v>24</v>
      </c>
      <c r="E25" s="31">
        <v>3.37</v>
      </c>
      <c r="F25" s="12">
        <f>H17</f>
        <v>2709.91</v>
      </c>
      <c r="G25" s="14">
        <v>97145.31</v>
      </c>
      <c r="H25" s="13">
        <f t="shared" si="0"/>
        <v>2709.91</v>
      </c>
      <c r="I25" s="14">
        <v>35287.68</v>
      </c>
    </row>
    <row r="26" spans="1:9" s="2" customFormat="1" ht="18.75" customHeight="1" x14ac:dyDescent="0.25">
      <c r="A26" s="31">
        <v>3</v>
      </c>
      <c r="B26" s="102" t="s">
        <v>61</v>
      </c>
      <c r="C26" s="123"/>
      <c r="D26" s="31" t="s">
        <v>24</v>
      </c>
      <c r="E26" s="31">
        <v>0.38</v>
      </c>
      <c r="F26" s="12">
        <f>H17</f>
        <v>2709.91</v>
      </c>
      <c r="G26" s="14">
        <v>10955.12</v>
      </c>
      <c r="H26" s="13">
        <f t="shared" si="0"/>
        <v>2709.91</v>
      </c>
      <c r="I26" s="14">
        <v>10955.12</v>
      </c>
    </row>
    <row r="27" spans="1:9" s="2" customFormat="1" ht="15.75" customHeight="1" x14ac:dyDescent="0.25">
      <c r="A27" s="31">
        <v>4</v>
      </c>
      <c r="B27" s="102" t="s">
        <v>55</v>
      </c>
      <c r="C27" s="123"/>
      <c r="D27" s="31" t="s">
        <v>24</v>
      </c>
      <c r="E27" s="31">
        <v>1.52</v>
      </c>
      <c r="F27" s="12">
        <f>H17</f>
        <v>2709.91</v>
      </c>
      <c r="G27" s="14">
        <v>43820.37</v>
      </c>
      <c r="H27" s="13">
        <f t="shared" si="0"/>
        <v>2709.91</v>
      </c>
      <c r="I27" s="14">
        <v>43820.37</v>
      </c>
    </row>
    <row r="28" spans="1:9" s="2" customFormat="1" ht="15.75" customHeight="1" x14ac:dyDescent="0.25">
      <c r="A28" s="31">
        <v>5</v>
      </c>
      <c r="B28" s="102" t="s">
        <v>56</v>
      </c>
      <c r="C28" s="123"/>
      <c r="D28" s="31" t="s">
        <v>24</v>
      </c>
      <c r="E28" s="31">
        <v>4.29</v>
      </c>
      <c r="F28" s="12">
        <f>H17</f>
        <v>2709.91</v>
      </c>
      <c r="G28" s="14">
        <v>123665.36</v>
      </c>
      <c r="H28" s="13">
        <f t="shared" si="0"/>
        <v>2709.91</v>
      </c>
      <c r="I28" s="14">
        <v>123665.36</v>
      </c>
    </row>
    <row r="29" spans="1:9" s="2" customFormat="1" ht="27.75" customHeight="1" x14ac:dyDescent="0.25">
      <c r="A29" s="31">
        <v>6</v>
      </c>
      <c r="B29" s="102" t="s">
        <v>57</v>
      </c>
      <c r="C29" s="123"/>
      <c r="D29" s="31" t="s">
        <v>24</v>
      </c>
      <c r="E29" s="31">
        <v>0.93</v>
      </c>
      <c r="F29" s="12">
        <f>H17</f>
        <v>2709.91</v>
      </c>
      <c r="G29" s="14">
        <v>26804.86</v>
      </c>
      <c r="H29" s="13">
        <f t="shared" si="0"/>
        <v>2709.91</v>
      </c>
      <c r="I29" s="14">
        <v>19124.439999999999</v>
      </c>
    </row>
    <row r="30" spans="1:9" s="2" customFormat="1" ht="29.25" customHeight="1" x14ac:dyDescent="0.25">
      <c r="A30" s="31">
        <v>7</v>
      </c>
      <c r="B30" s="102" t="s">
        <v>58</v>
      </c>
      <c r="C30" s="123"/>
      <c r="D30" s="31" t="s">
        <v>24</v>
      </c>
      <c r="E30" s="31">
        <v>1.0900000000000001</v>
      </c>
      <c r="F30" s="12">
        <f>H17</f>
        <v>2709.91</v>
      </c>
      <c r="G30" s="14">
        <v>31414.77</v>
      </c>
      <c r="H30" s="13">
        <f t="shared" si="0"/>
        <v>2709.91</v>
      </c>
      <c r="I30" s="14">
        <v>16182.82</v>
      </c>
    </row>
    <row r="31" spans="1:9" s="2" customFormat="1" ht="15.75" customHeight="1" x14ac:dyDescent="0.25">
      <c r="A31" s="31">
        <v>8</v>
      </c>
      <c r="B31" s="102" t="s">
        <v>59</v>
      </c>
      <c r="C31" s="123"/>
      <c r="D31" s="31" t="s">
        <v>24</v>
      </c>
      <c r="E31" s="31">
        <v>0.16</v>
      </c>
      <c r="F31" s="12">
        <f>H17</f>
        <v>2709.91</v>
      </c>
      <c r="G31" s="14">
        <v>4609.88</v>
      </c>
      <c r="H31" s="13">
        <f t="shared" si="0"/>
        <v>2709.91</v>
      </c>
      <c r="I31" s="14">
        <v>975.82</v>
      </c>
    </row>
    <row r="32" spans="1:9" s="2" customFormat="1" ht="32.25" customHeight="1" x14ac:dyDescent="0.25">
      <c r="A32" s="31">
        <v>9</v>
      </c>
      <c r="B32" s="102" t="s">
        <v>60</v>
      </c>
      <c r="C32" s="123"/>
      <c r="D32" s="31" t="s">
        <v>24</v>
      </c>
      <c r="E32" s="31">
        <v>1.61</v>
      </c>
      <c r="F32" s="12">
        <f>H17</f>
        <v>2709.91</v>
      </c>
      <c r="G32" s="12">
        <v>46410.03</v>
      </c>
      <c r="H32" s="13">
        <f t="shared" si="0"/>
        <v>2709.91</v>
      </c>
      <c r="I32" s="14">
        <v>32034.74</v>
      </c>
    </row>
    <row r="33" spans="1:9" s="35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422870.47</v>
      </c>
      <c r="H33" s="10" t="s">
        <v>39</v>
      </c>
      <c r="I33" s="15">
        <f>SUM(I24:I32)</f>
        <v>320091.12</v>
      </c>
    </row>
    <row r="35" spans="1:9" ht="15.75" customHeight="1" x14ac:dyDescent="0.25">
      <c r="A35" s="79" t="s">
        <v>26</v>
      </c>
      <c r="B35" s="79"/>
      <c r="C35" s="79"/>
      <c r="D35" s="79"/>
      <c r="E35" s="79"/>
      <c r="F35" s="79"/>
      <c r="G35" s="79"/>
      <c r="H35" s="79"/>
      <c r="I35" s="79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79"/>
      <c r="C37" s="79"/>
      <c r="D37" s="79"/>
      <c r="E37" s="79"/>
      <c r="F37" s="79"/>
      <c r="G37" s="79"/>
      <c r="H37" s="19">
        <v>0</v>
      </c>
      <c r="I37" s="3" t="s">
        <v>28</v>
      </c>
    </row>
    <row r="38" spans="1:9" ht="15.75" customHeight="1" x14ac:dyDescent="0.25">
      <c r="A38" s="79" t="s">
        <v>30</v>
      </c>
      <c r="B38" s="79"/>
      <c r="C38" s="79"/>
      <c r="D38" s="79"/>
      <c r="E38" s="79"/>
      <c r="F38" s="79"/>
      <c r="G38" s="79"/>
      <c r="H38" s="19">
        <f>E48</f>
        <v>20132.510000000002</v>
      </c>
      <c r="I38" s="3" t="s">
        <v>28</v>
      </c>
    </row>
    <row r="39" spans="1:9" ht="15.75" customHeight="1" x14ac:dyDescent="0.25">
      <c r="A39" s="79" t="s">
        <v>31</v>
      </c>
      <c r="B39" s="79"/>
      <c r="C39" s="79"/>
      <c r="D39" s="79"/>
      <c r="E39" s="79"/>
      <c r="F39" s="79"/>
      <c r="G39" s="79"/>
      <c r="H39" s="19">
        <v>0</v>
      </c>
      <c r="I39" s="3" t="s">
        <v>28</v>
      </c>
    </row>
    <row r="41" spans="1:9" s="28" customFormat="1" ht="114" customHeight="1" x14ac:dyDescent="0.2">
      <c r="A41" s="33" t="s">
        <v>0</v>
      </c>
      <c r="B41" s="85" t="s">
        <v>32</v>
      </c>
      <c r="C41" s="86"/>
      <c r="D41" s="33" t="s">
        <v>33</v>
      </c>
      <c r="E41" s="33" t="s">
        <v>34</v>
      </c>
      <c r="F41" s="85" t="s">
        <v>35</v>
      </c>
      <c r="G41" s="86"/>
      <c r="H41" s="85" t="s">
        <v>36</v>
      </c>
      <c r="I41" s="86"/>
    </row>
    <row r="42" spans="1:9" s="23" customFormat="1" x14ac:dyDescent="0.25">
      <c r="A42" s="10">
        <v>1</v>
      </c>
      <c r="B42" s="97">
        <v>2</v>
      </c>
      <c r="C42" s="101"/>
      <c r="D42" s="10">
        <v>3</v>
      </c>
      <c r="E42" s="10">
        <v>4</v>
      </c>
      <c r="F42" s="97">
        <v>5</v>
      </c>
      <c r="G42" s="101"/>
      <c r="H42" s="72">
        <v>6</v>
      </c>
      <c r="I42" s="129"/>
    </row>
    <row r="43" spans="1:9" s="16" customFormat="1" ht="52.5" customHeight="1" x14ac:dyDescent="0.25">
      <c r="A43" s="57">
        <v>1</v>
      </c>
      <c r="B43" s="85" t="s">
        <v>239</v>
      </c>
      <c r="C43" s="86"/>
      <c r="D43" s="29" t="s">
        <v>67</v>
      </c>
      <c r="E43" s="12">
        <v>7867</v>
      </c>
      <c r="F43" s="31">
        <v>1</v>
      </c>
      <c r="G43" s="32" t="s">
        <v>77</v>
      </c>
      <c r="H43" s="87" t="s">
        <v>79</v>
      </c>
      <c r="I43" s="128"/>
    </row>
    <row r="44" spans="1:9" s="16" customFormat="1" ht="52.5" customHeight="1" x14ac:dyDescent="0.25">
      <c r="A44" s="57">
        <v>2</v>
      </c>
      <c r="B44" s="85" t="s">
        <v>232</v>
      </c>
      <c r="C44" s="86"/>
      <c r="D44" s="54" t="s">
        <v>67</v>
      </c>
      <c r="E44" s="12">
        <v>3071</v>
      </c>
      <c r="F44" s="57">
        <v>1</v>
      </c>
      <c r="G44" s="58" t="s">
        <v>77</v>
      </c>
      <c r="H44" s="87" t="s">
        <v>233</v>
      </c>
      <c r="I44" s="128"/>
    </row>
    <row r="45" spans="1:9" s="16" customFormat="1" ht="52.5" customHeight="1" x14ac:dyDescent="0.25">
      <c r="A45" s="57">
        <v>3</v>
      </c>
      <c r="B45" s="85" t="s">
        <v>234</v>
      </c>
      <c r="C45" s="86"/>
      <c r="D45" s="51" t="s">
        <v>67</v>
      </c>
      <c r="E45" s="12">
        <v>2635.94</v>
      </c>
      <c r="F45" s="49">
        <v>1</v>
      </c>
      <c r="G45" s="50" t="s">
        <v>77</v>
      </c>
      <c r="H45" s="87" t="s">
        <v>235</v>
      </c>
      <c r="I45" s="128"/>
    </row>
    <row r="46" spans="1:9" s="16" customFormat="1" ht="52.5" customHeight="1" x14ac:dyDescent="0.25">
      <c r="A46" s="57">
        <v>4</v>
      </c>
      <c r="B46" s="85" t="s">
        <v>208</v>
      </c>
      <c r="C46" s="86"/>
      <c r="D46" s="51" t="s">
        <v>67</v>
      </c>
      <c r="E46" s="12">
        <v>2131.2399999999998</v>
      </c>
      <c r="F46" s="49">
        <v>1</v>
      </c>
      <c r="G46" s="50" t="s">
        <v>77</v>
      </c>
      <c r="H46" s="87" t="s">
        <v>236</v>
      </c>
      <c r="I46" s="128"/>
    </row>
    <row r="47" spans="1:9" s="16" customFormat="1" ht="52.5" customHeight="1" x14ac:dyDescent="0.25">
      <c r="A47" s="57">
        <v>5</v>
      </c>
      <c r="B47" s="85" t="s">
        <v>237</v>
      </c>
      <c r="C47" s="86"/>
      <c r="D47" s="51" t="s">
        <v>67</v>
      </c>
      <c r="E47" s="12">
        <v>4427.33</v>
      </c>
      <c r="F47" s="49">
        <v>1</v>
      </c>
      <c r="G47" s="50" t="s">
        <v>77</v>
      </c>
      <c r="H47" s="87" t="s">
        <v>238</v>
      </c>
      <c r="I47" s="128"/>
    </row>
    <row r="48" spans="1:9" ht="34.5" customHeight="1" x14ac:dyDescent="0.25">
      <c r="A48" s="134" t="s">
        <v>38</v>
      </c>
      <c r="B48" s="135"/>
      <c r="C48" s="135"/>
      <c r="D48" s="136"/>
      <c r="E48" s="12">
        <f>SUM(E43:E47)</f>
        <v>20132.510000000002</v>
      </c>
      <c r="F48" s="72" t="s">
        <v>39</v>
      </c>
      <c r="G48" s="129"/>
      <c r="H48" s="137" t="s">
        <v>52</v>
      </c>
      <c r="I48" s="138"/>
    </row>
    <row r="50" spans="1:9" x14ac:dyDescent="0.25">
      <c r="A50" s="3" t="s">
        <v>40</v>
      </c>
      <c r="H50" s="19">
        <v>138666.51999999999</v>
      </c>
      <c r="I50" s="3" t="s">
        <v>28</v>
      </c>
    </row>
    <row r="51" spans="1:9" ht="36.75" customHeight="1" x14ac:dyDescent="0.25">
      <c r="A51" s="79" t="s">
        <v>37</v>
      </c>
      <c r="B51" s="79"/>
      <c r="C51" s="79"/>
      <c r="D51" s="79"/>
      <c r="E51" s="79"/>
      <c r="F51" s="79"/>
      <c r="G51" s="79"/>
      <c r="H51" s="79"/>
      <c r="I51" s="79"/>
    </row>
    <row r="53" spans="1:9" s="26" customFormat="1" ht="78.75" customHeight="1" x14ac:dyDescent="0.2">
      <c r="A53" s="33" t="s">
        <v>0</v>
      </c>
      <c r="B53" s="33" t="s">
        <v>41</v>
      </c>
      <c r="C53" s="33" t="s">
        <v>42</v>
      </c>
      <c r="D53" s="85" t="s">
        <v>43</v>
      </c>
      <c r="E53" s="132"/>
      <c r="F53" s="86"/>
    </row>
    <row r="54" spans="1:9" s="2" customFormat="1" x14ac:dyDescent="0.25">
      <c r="A54" s="31">
        <v>1</v>
      </c>
      <c r="B54" s="31">
        <v>2</v>
      </c>
      <c r="C54" s="31">
        <v>3</v>
      </c>
      <c r="D54" s="87">
        <v>4</v>
      </c>
      <c r="E54" s="133"/>
      <c r="F54" s="128"/>
    </row>
    <row r="55" spans="1:9" x14ac:dyDescent="0.25">
      <c r="A55" s="31" t="s">
        <v>39</v>
      </c>
      <c r="B55" s="31" t="s">
        <v>39</v>
      </c>
      <c r="C55" s="31" t="s">
        <v>39</v>
      </c>
      <c r="D55" s="87" t="s">
        <v>39</v>
      </c>
      <c r="E55" s="133"/>
      <c r="F55" s="128"/>
    </row>
    <row r="57" spans="1:9" ht="69.75" customHeight="1" x14ac:dyDescent="0.25">
      <c r="A57" s="79" t="s">
        <v>44</v>
      </c>
      <c r="B57" s="79"/>
      <c r="C57" s="79"/>
      <c r="D57" s="79"/>
      <c r="E57" s="79"/>
      <c r="F57" s="79"/>
      <c r="G57" s="79"/>
      <c r="H57" s="79"/>
      <c r="I57" s="79"/>
    </row>
    <row r="59" spans="1:9" ht="78.75" x14ac:dyDescent="0.25">
      <c r="A59" s="29" t="s">
        <v>0</v>
      </c>
      <c r="B59" s="72" t="s">
        <v>45</v>
      </c>
      <c r="C59" s="129"/>
      <c r="D59" s="29" t="s">
        <v>46</v>
      </c>
      <c r="E59" s="29" t="s">
        <v>47</v>
      </c>
      <c r="F59" s="29" t="s">
        <v>48</v>
      </c>
      <c r="G59" s="29" t="s">
        <v>49</v>
      </c>
    </row>
    <row r="60" spans="1:9" x14ac:dyDescent="0.25">
      <c r="A60" s="29">
        <v>1</v>
      </c>
      <c r="B60" s="72">
        <v>2</v>
      </c>
      <c r="C60" s="129"/>
      <c r="D60" s="29">
        <v>3</v>
      </c>
      <c r="E60" s="29">
        <v>4</v>
      </c>
      <c r="F60" s="29">
        <v>5</v>
      </c>
      <c r="G60" s="29">
        <v>6</v>
      </c>
    </row>
    <row r="61" spans="1:9" ht="31.5" customHeight="1" x14ac:dyDescent="0.25">
      <c r="A61" s="11">
        <v>1</v>
      </c>
      <c r="B61" s="74" t="s">
        <v>50</v>
      </c>
      <c r="C61" s="130"/>
      <c r="D61" s="20">
        <v>0</v>
      </c>
      <c r="E61" s="20">
        <f>G33+H50</f>
        <v>561536.99</v>
      </c>
      <c r="F61" s="20">
        <v>447354.64</v>
      </c>
      <c r="G61" s="12">
        <f>E61-F61</f>
        <v>114182.34999999998</v>
      </c>
      <c r="I61" s="22"/>
    </row>
    <row r="62" spans="1:9" ht="32.25" customHeight="1" x14ac:dyDescent="0.25">
      <c r="A62" s="11">
        <v>2</v>
      </c>
      <c r="B62" s="74" t="s">
        <v>51</v>
      </c>
      <c r="C62" s="130"/>
      <c r="D62" s="20">
        <v>0</v>
      </c>
      <c r="E62" s="20" t="s">
        <v>39</v>
      </c>
      <c r="F62" s="20" t="s">
        <v>39</v>
      </c>
      <c r="G62" s="12" t="s">
        <v>39</v>
      </c>
    </row>
    <row r="63" spans="1:9" x14ac:dyDescent="0.25">
      <c r="A63" s="76" t="s">
        <v>38</v>
      </c>
      <c r="B63" s="77"/>
      <c r="C63" s="131"/>
      <c r="D63" s="20">
        <f>SUM(D61:D62)</f>
        <v>0</v>
      </c>
      <c r="E63" s="20">
        <f>SUM(E61:E62)</f>
        <v>561536.99</v>
      </c>
      <c r="F63" s="20">
        <f>SUM(F61:F62)</f>
        <v>447354.64</v>
      </c>
      <c r="G63" s="12">
        <f>SUM(G61:G62)</f>
        <v>114182.34999999998</v>
      </c>
    </row>
  </sheetData>
  <mergeCells count="63">
    <mergeCell ref="A19:I19"/>
    <mergeCell ref="A21:A22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B21:C22"/>
    <mergeCell ref="D21:D22"/>
    <mergeCell ref="E21:E22"/>
    <mergeCell ref="F21:G21"/>
    <mergeCell ref="H21:I21"/>
    <mergeCell ref="B45:C45"/>
    <mergeCell ref="H45:I45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B44:C44"/>
    <mergeCell ref="H44:I44"/>
    <mergeCell ref="H41:I41"/>
    <mergeCell ref="B42:C42"/>
    <mergeCell ref="F42:G42"/>
    <mergeCell ref="H42:I42"/>
    <mergeCell ref="B43:C43"/>
    <mergeCell ref="H43:I43"/>
    <mergeCell ref="A37:G37"/>
    <mergeCell ref="A38:G38"/>
    <mergeCell ref="A39:G39"/>
    <mergeCell ref="B41:C41"/>
    <mergeCell ref="F41:G41"/>
    <mergeCell ref="B61:C61"/>
    <mergeCell ref="B62:C62"/>
    <mergeCell ref="A63:C63"/>
    <mergeCell ref="A51:I51"/>
    <mergeCell ref="D53:F53"/>
    <mergeCell ref="D54:F54"/>
    <mergeCell ref="D55:F55"/>
    <mergeCell ref="A57:I57"/>
    <mergeCell ref="B59:C59"/>
    <mergeCell ref="B46:C46"/>
    <mergeCell ref="H46:I46"/>
    <mergeCell ref="B47:C47"/>
    <mergeCell ref="H47:I47"/>
    <mergeCell ref="B60:C60"/>
    <mergeCell ref="A48:D48"/>
    <mergeCell ref="F48:G48"/>
    <mergeCell ref="H48:I48"/>
  </mergeCells>
  <hyperlinks>
    <hyperlink ref="C15" r:id="rId1" display="upravdom19.12@mail.ru"/>
    <hyperlink ref="H48" r:id="rId2" location="!/workplanning?mainForm=true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opLeftCell="A16" zoomScale="80" zoomScaleNormal="80" workbookViewId="0">
      <selection activeCell="C18" sqref="C18"/>
    </sheetView>
  </sheetViews>
  <sheetFormatPr defaultRowHeight="15.75" x14ac:dyDescent="0.25"/>
  <cols>
    <col min="1" max="1" width="9.140625" style="3"/>
    <col min="2" max="2" width="23.28515625" style="3" customWidth="1"/>
    <col min="3" max="3" width="27.14062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80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42"/>
      <c r="C13" s="142"/>
      <c r="D13" s="142"/>
      <c r="E13" s="79" t="s">
        <v>81</v>
      </c>
      <c r="F13" s="80"/>
      <c r="G13" s="80"/>
      <c r="H13" s="80"/>
      <c r="I13" s="80"/>
    </row>
    <row r="14" spans="1:9" s="8" customFormat="1" ht="12.75" x14ac:dyDescent="0.2">
      <c r="F14" s="8" t="s">
        <v>14</v>
      </c>
    </row>
    <row r="15" spans="1:9" x14ac:dyDescent="0.25">
      <c r="A15" s="21" t="s">
        <v>82</v>
      </c>
      <c r="B15" s="21"/>
      <c r="C15" s="44" t="s">
        <v>83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1190.7</v>
      </c>
      <c r="I17" s="34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x14ac:dyDescent="0.25">
      <c r="A21" s="92" t="s">
        <v>0</v>
      </c>
      <c r="B21" s="105" t="s">
        <v>1</v>
      </c>
      <c r="C21" s="106"/>
      <c r="D21" s="92" t="s">
        <v>2</v>
      </c>
      <c r="E21" s="92" t="s">
        <v>3</v>
      </c>
      <c r="F21" s="92" t="s">
        <v>4</v>
      </c>
      <c r="G21" s="92"/>
      <c r="H21" s="92" t="s">
        <v>5</v>
      </c>
      <c r="I21" s="92"/>
    </row>
    <row r="22" spans="1:9" ht="94.5" x14ac:dyDescent="0.25">
      <c r="A22" s="92"/>
      <c r="B22" s="107"/>
      <c r="C22" s="108"/>
      <c r="D22" s="92"/>
      <c r="E22" s="92"/>
      <c r="F22" s="29" t="s">
        <v>6</v>
      </c>
      <c r="G22" s="29" t="s">
        <v>7</v>
      </c>
      <c r="H22" s="29" t="s">
        <v>6</v>
      </c>
      <c r="I22" s="29" t="s">
        <v>8</v>
      </c>
    </row>
    <row r="23" spans="1:9" s="2" customFormat="1" x14ac:dyDescent="0.25">
      <c r="A23" s="31">
        <v>1</v>
      </c>
      <c r="B23" s="87">
        <v>2</v>
      </c>
      <c r="C23" s="88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x14ac:dyDescent="0.25">
      <c r="A24" s="31">
        <v>1</v>
      </c>
      <c r="B24" s="102" t="s">
        <v>53</v>
      </c>
      <c r="C24" s="103"/>
      <c r="D24" s="31" t="s">
        <v>24</v>
      </c>
      <c r="E24" s="31">
        <v>1.32</v>
      </c>
      <c r="F24" s="12">
        <f>H17</f>
        <v>1190.7</v>
      </c>
      <c r="G24" s="14">
        <v>16716.490000000002</v>
      </c>
      <c r="H24" s="13">
        <f t="shared" ref="H24:H32" si="0">F24</f>
        <v>1190.7</v>
      </c>
      <c r="I24" s="14">
        <v>16716.490000000002</v>
      </c>
    </row>
    <row r="25" spans="1:9" s="2" customFormat="1" ht="31.5" customHeight="1" x14ac:dyDescent="0.25">
      <c r="A25" s="31">
        <v>2</v>
      </c>
      <c r="B25" s="102" t="s">
        <v>54</v>
      </c>
      <c r="C25" s="123"/>
      <c r="D25" s="31" t="s">
        <v>24</v>
      </c>
      <c r="E25" s="31">
        <v>3.37</v>
      </c>
      <c r="F25" s="12">
        <f>H17</f>
        <v>1190.7</v>
      </c>
      <c r="G25" s="14">
        <v>42684.52</v>
      </c>
      <c r="H25" s="13">
        <f t="shared" si="0"/>
        <v>1190.7</v>
      </c>
      <c r="I25" s="14">
        <v>10311.66</v>
      </c>
    </row>
    <row r="26" spans="1:9" s="2" customFormat="1" ht="31.5" customHeight="1" x14ac:dyDescent="0.25">
      <c r="A26" s="31">
        <v>3</v>
      </c>
      <c r="B26" s="102" t="s">
        <v>61</v>
      </c>
      <c r="C26" s="123"/>
      <c r="D26" s="31" t="s">
        <v>24</v>
      </c>
      <c r="E26" s="31">
        <v>0.38</v>
      </c>
      <c r="F26" s="12">
        <f>H17</f>
        <v>1190.7</v>
      </c>
      <c r="G26" s="14">
        <v>4813.57</v>
      </c>
      <c r="H26" s="13">
        <f t="shared" si="0"/>
        <v>1190.7</v>
      </c>
      <c r="I26" s="14">
        <v>4813.57</v>
      </c>
    </row>
    <row r="27" spans="1:9" s="2" customFormat="1" x14ac:dyDescent="0.25">
      <c r="A27" s="31">
        <v>4</v>
      </c>
      <c r="B27" s="102" t="s">
        <v>55</v>
      </c>
      <c r="C27" s="103"/>
      <c r="D27" s="31" t="s">
        <v>24</v>
      </c>
      <c r="E27" s="31">
        <v>1.52</v>
      </c>
      <c r="F27" s="12">
        <f>H17</f>
        <v>1190.7</v>
      </c>
      <c r="G27" s="14">
        <v>19254.18</v>
      </c>
      <c r="H27" s="13">
        <f t="shared" si="0"/>
        <v>1190.7</v>
      </c>
      <c r="I27" s="14">
        <v>19254.18</v>
      </c>
    </row>
    <row r="28" spans="1:9" s="2" customFormat="1" x14ac:dyDescent="0.25">
      <c r="A28" s="31">
        <v>5</v>
      </c>
      <c r="B28" s="102" t="s">
        <v>56</v>
      </c>
      <c r="C28" s="103"/>
      <c r="D28" s="31" t="s">
        <v>24</v>
      </c>
      <c r="E28" s="31">
        <v>4.29</v>
      </c>
      <c r="F28" s="12">
        <f>H17</f>
        <v>1190.7</v>
      </c>
      <c r="G28" s="14">
        <v>54337.18</v>
      </c>
      <c r="H28" s="13">
        <f t="shared" si="0"/>
        <v>1190.7</v>
      </c>
      <c r="I28" s="14">
        <v>54337.18</v>
      </c>
    </row>
    <row r="29" spans="1:9" s="2" customFormat="1" ht="27.75" customHeight="1" x14ac:dyDescent="0.25">
      <c r="A29" s="31">
        <v>6</v>
      </c>
      <c r="B29" s="102" t="s">
        <v>57</v>
      </c>
      <c r="C29" s="103"/>
      <c r="D29" s="31" t="s">
        <v>24</v>
      </c>
      <c r="E29" s="31">
        <v>0.93</v>
      </c>
      <c r="F29" s="12">
        <f>H17</f>
        <v>1190.7</v>
      </c>
      <c r="G29" s="14">
        <v>11777.78</v>
      </c>
      <c r="H29" s="13">
        <f t="shared" si="0"/>
        <v>1190.7</v>
      </c>
      <c r="I29" s="14">
        <v>2857.68</v>
      </c>
    </row>
    <row r="30" spans="1:9" s="2" customFormat="1" ht="29.25" customHeight="1" x14ac:dyDescent="0.25">
      <c r="A30" s="31">
        <v>7</v>
      </c>
      <c r="B30" s="102" t="s">
        <v>58</v>
      </c>
      <c r="C30" s="103"/>
      <c r="D30" s="31" t="s">
        <v>24</v>
      </c>
      <c r="E30" s="31">
        <v>1.0900000000000001</v>
      </c>
      <c r="F30" s="12">
        <f>H17</f>
        <v>1190.7</v>
      </c>
      <c r="G30" s="14">
        <v>13803.29</v>
      </c>
      <c r="H30" s="13">
        <f t="shared" si="0"/>
        <v>1190.7</v>
      </c>
      <c r="I30" s="14">
        <v>5097.33</v>
      </c>
    </row>
    <row r="31" spans="1:9" s="2" customFormat="1" x14ac:dyDescent="0.25">
      <c r="A31" s="31">
        <v>8</v>
      </c>
      <c r="B31" s="102" t="s">
        <v>59</v>
      </c>
      <c r="C31" s="103"/>
      <c r="D31" s="31" t="s">
        <v>24</v>
      </c>
      <c r="E31" s="31">
        <v>0.16</v>
      </c>
      <c r="F31" s="12">
        <f>H17</f>
        <v>1190.7</v>
      </c>
      <c r="G31" s="14">
        <v>2025.53</v>
      </c>
      <c r="H31" s="13">
        <f t="shared" si="0"/>
        <v>1190.7</v>
      </c>
      <c r="I31" s="14">
        <v>3055.54</v>
      </c>
    </row>
    <row r="32" spans="1:9" s="2" customFormat="1" ht="32.25" customHeight="1" x14ac:dyDescent="0.25">
      <c r="A32" s="31">
        <v>9</v>
      </c>
      <c r="B32" s="102" t="s">
        <v>60</v>
      </c>
      <c r="C32" s="103"/>
      <c r="D32" s="31" t="s">
        <v>24</v>
      </c>
      <c r="E32" s="31">
        <v>1.61</v>
      </c>
      <c r="F32" s="12">
        <f>H17</f>
        <v>1190.7</v>
      </c>
      <c r="G32" s="12">
        <v>20392.080000000002</v>
      </c>
      <c r="H32" s="13">
        <f t="shared" si="0"/>
        <v>1190.7</v>
      </c>
      <c r="I32" s="14">
        <v>9939.7000000000007</v>
      </c>
    </row>
    <row r="33" spans="1:9" s="35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185804.62</v>
      </c>
      <c r="H33" s="10" t="s">
        <v>39</v>
      </c>
      <c r="I33" s="15">
        <f>SUM(I24:I32)</f>
        <v>126383.32999999999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E47</f>
        <v>11756.89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16" customFormat="1" ht="114" customHeight="1" x14ac:dyDescent="0.25">
      <c r="A41" s="29" t="s">
        <v>0</v>
      </c>
      <c r="B41" s="72" t="s">
        <v>32</v>
      </c>
      <c r="C41" s="73"/>
      <c r="D41" s="29" t="s">
        <v>33</v>
      </c>
      <c r="E41" s="29" t="s">
        <v>34</v>
      </c>
      <c r="F41" s="72" t="s">
        <v>35</v>
      </c>
      <c r="G41" s="73"/>
      <c r="H41" s="92" t="s">
        <v>36</v>
      </c>
      <c r="I41" s="96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4" customHeight="1" x14ac:dyDescent="0.25">
      <c r="A43" s="7">
        <v>1</v>
      </c>
      <c r="B43" s="85" t="s">
        <v>240</v>
      </c>
      <c r="C43" s="86"/>
      <c r="D43" s="45" t="s">
        <v>67</v>
      </c>
      <c r="E43" s="15">
        <v>1663</v>
      </c>
      <c r="F43" s="10">
        <v>1</v>
      </c>
      <c r="G43" s="30" t="s">
        <v>77</v>
      </c>
      <c r="H43" s="87" t="s">
        <v>241</v>
      </c>
      <c r="I43" s="88"/>
    </row>
    <row r="44" spans="1:9" s="16" customFormat="1" ht="54" customHeight="1" x14ac:dyDescent="0.25">
      <c r="A44" s="7">
        <v>2</v>
      </c>
      <c r="B44" s="85" t="s">
        <v>242</v>
      </c>
      <c r="C44" s="86"/>
      <c r="D44" s="45" t="s">
        <v>67</v>
      </c>
      <c r="E44" s="15">
        <v>5656</v>
      </c>
      <c r="F44" s="10">
        <v>1</v>
      </c>
      <c r="G44" s="56" t="s">
        <v>77</v>
      </c>
      <c r="H44" s="87" t="s">
        <v>243</v>
      </c>
      <c r="I44" s="88"/>
    </row>
    <row r="45" spans="1:9" s="16" customFormat="1" ht="54" customHeight="1" x14ac:dyDescent="0.25">
      <c r="A45" s="7">
        <v>3</v>
      </c>
      <c r="B45" s="85" t="s">
        <v>244</v>
      </c>
      <c r="C45" s="86"/>
      <c r="D45" s="45" t="s">
        <v>67</v>
      </c>
      <c r="E45" s="15">
        <v>1811</v>
      </c>
      <c r="F45" s="10">
        <v>1</v>
      </c>
      <c r="G45" s="56" t="s">
        <v>77</v>
      </c>
      <c r="H45" s="87" t="s">
        <v>245</v>
      </c>
      <c r="I45" s="88"/>
    </row>
    <row r="46" spans="1:9" s="16" customFormat="1" ht="54" customHeight="1" x14ac:dyDescent="0.25">
      <c r="A46" s="7">
        <v>4</v>
      </c>
      <c r="B46" s="85" t="s">
        <v>254</v>
      </c>
      <c r="C46" s="86"/>
      <c r="D46" s="45" t="s">
        <v>67</v>
      </c>
      <c r="E46" s="15">
        <v>2626.89</v>
      </c>
      <c r="F46" s="10">
        <v>1</v>
      </c>
      <c r="G46" s="56" t="s">
        <v>77</v>
      </c>
      <c r="H46" s="87" t="s">
        <v>255</v>
      </c>
      <c r="I46" s="88"/>
    </row>
    <row r="47" spans="1:9" ht="34.5" customHeight="1" x14ac:dyDescent="0.25">
      <c r="A47" s="134" t="s">
        <v>38</v>
      </c>
      <c r="B47" s="81"/>
      <c r="C47" s="81"/>
      <c r="D47" s="82"/>
      <c r="E47" s="46">
        <f>SUM(E43:E46)</f>
        <v>11756.89</v>
      </c>
      <c r="F47" s="92" t="s">
        <v>39</v>
      </c>
      <c r="G47" s="96"/>
      <c r="H47" s="94" t="s">
        <v>52</v>
      </c>
      <c r="I47" s="141"/>
    </row>
    <row r="49" spans="1:9" x14ac:dyDescent="0.25">
      <c r="A49" s="3" t="s">
        <v>40</v>
      </c>
      <c r="H49" s="19">
        <v>60928.32</v>
      </c>
      <c r="I49" s="3" t="s">
        <v>28</v>
      </c>
    </row>
    <row r="50" spans="1:9" ht="36.75" customHeight="1" x14ac:dyDescent="0.25">
      <c r="A50" s="79" t="s">
        <v>37</v>
      </c>
      <c r="B50" s="80"/>
      <c r="C50" s="80"/>
      <c r="D50" s="80"/>
      <c r="E50" s="80"/>
      <c r="F50" s="80"/>
      <c r="G50" s="80"/>
      <c r="H50" s="80"/>
      <c r="I50" s="80"/>
    </row>
    <row r="52" spans="1:9" ht="78.75" x14ac:dyDescent="0.25">
      <c r="A52" s="29" t="s">
        <v>0</v>
      </c>
      <c r="B52" s="29" t="s">
        <v>41</v>
      </c>
      <c r="C52" s="29" t="s">
        <v>42</v>
      </c>
      <c r="D52" s="72" t="s">
        <v>43</v>
      </c>
      <c r="E52" s="81"/>
      <c r="F52" s="82"/>
    </row>
    <row r="53" spans="1:9" s="2" customFormat="1" x14ac:dyDescent="0.25">
      <c r="A53" s="31">
        <v>1</v>
      </c>
      <c r="B53" s="31">
        <v>2</v>
      </c>
      <c r="C53" s="31">
        <v>3</v>
      </c>
      <c r="D53" s="83">
        <v>4</v>
      </c>
      <c r="E53" s="84"/>
      <c r="F53" s="84"/>
    </row>
    <row r="54" spans="1:9" x14ac:dyDescent="0.25">
      <c r="A54" s="31" t="s">
        <v>39</v>
      </c>
      <c r="B54" s="31" t="s">
        <v>39</v>
      </c>
      <c r="C54" s="31" t="s">
        <v>39</v>
      </c>
      <c r="D54" s="83" t="s">
        <v>39</v>
      </c>
      <c r="E54" s="84"/>
      <c r="F54" s="84"/>
    </row>
    <row r="56" spans="1:9" ht="69.75" customHeight="1" x14ac:dyDescent="0.25">
      <c r="A56" s="79" t="s">
        <v>44</v>
      </c>
      <c r="B56" s="80"/>
      <c r="C56" s="80"/>
      <c r="D56" s="80"/>
      <c r="E56" s="80"/>
      <c r="F56" s="80"/>
      <c r="G56" s="80"/>
      <c r="H56" s="80"/>
      <c r="I56" s="80"/>
    </row>
    <row r="58" spans="1:9" ht="78.75" x14ac:dyDescent="0.25">
      <c r="A58" s="29" t="s">
        <v>0</v>
      </c>
      <c r="B58" s="72" t="s">
        <v>45</v>
      </c>
      <c r="C58" s="73"/>
      <c r="D58" s="29" t="s">
        <v>46</v>
      </c>
      <c r="E58" s="29" t="s">
        <v>47</v>
      </c>
      <c r="F58" s="29" t="s">
        <v>48</v>
      </c>
      <c r="G58" s="29" t="s">
        <v>49</v>
      </c>
    </row>
    <row r="59" spans="1:9" x14ac:dyDescent="0.25">
      <c r="A59" s="29">
        <v>1</v>
      </c>
      <c r="B59" s="72">
        <v>2</v>
      </c>
      <c r="C59" s="73"/>
      <c r="D59" s="29">
        <v>3</v>
      </c>
      <c r="E59" s="29">
        <v>4</v>
      </c>
      <c r="F59" s="29">
        <v>5</v>
      </c>
      <c r="G59" s="29">
        <v>6</v>
      </c>
    </row>
    <row r="60" spans="1:9" ht="42" customHeight="1" x14ac:dyDescent="0.25">
      <c r="A60" s="11">
        <v>1</v>
      </c>
      <c r="B60" s="74" t="s">
        <v>50</v>
      </c>
      <c r="C60" s="75"/>
      <c r="D60" s="20">
        <v>0</v>
      </c>
      <c r="E60" s="20">
        <f>G33+H49</f>
        <v>246732.94</v>
      </c>
      <c r="F60" s="20">
        <v>236141.87</v>
      </c>
      <c r="G60" s="12">
        <f>E60-F60</f>
        <v>10591.070000000007</v>
      </c>
      <c r="I60" s="22"/>
    </row>
    <row r="61" spans="1:9" ht="39" customHeight="1" x14ac:dyDescent="0.25">
      <c r="A61" s="11">
        <v>2</v>
      </c>
      <c r="B61" s="74" t="s">
        <v>51</v>
      </c>
      <c r="C61" s="75"/>
      <c r="D61" s="20">
        <v>0</v>
      </c>
      <c r="E61" s="20" t="s">
        <v>39</v>
      </c>
      <c r="F61" s="20" t="s">
        <v>39</v>
      </c>
      <c r="G61" s="12" t="s">
        <v>39</v>
      </c>
    </row>
    <row r="62" spans="1:9" x14ac:dyDescent="0.25">
      <c r="A62" s="76" t="s">
        <v>38</v>
      </c>
      <c r="B62" s="77"/>
      <c r="C62" s="78"/>
      <c r="D62" s="20">
        <f>SUM(D60:D61)</f>
        <v>0</v>
      </c>
      <c r="E62" s="20">
        <f>SUM(E60:E61)</f>
        <v>246732.94</v>
      </c>
      <c r="F62" s="20">
        <f>SUM(F60:F61)</f>
        <v>236141.87</v>
      </c>
      <c r="G62" s="12">
        <f>SUM(G60:G61)</f>
        <v>10591.070000000007</v>
      </c>
    </row>
  </sheetData>
  <mergeCells count="61">
    <mergeCell ref="B23:C23"/>
    <mergeCell ref="B24:C24"/>
    <mergeCell ref="B25:C25"/>
    <mergeCell ref="A17:G17"/>
    <mergeCell ref="A19:I19"/>
    <mergeCell ref="A21:A22"/>
    <mergeCell ref="B21:C22"/>
    <mergeCell ref="D21:D22"/>
    <mergeCell ref="E21:E22"/>
    <mergeCell ref="F21:G21"/>
    <mergeCell ref="H21:I21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D13"/>
    <mergeCell ref="E13:I13"/>
    <mergeCell ref="B26:C26"/>
    <mergeCell ref="B27:C27"/>
    <mergeCell ref="B28:C28"/>
    <mergeCell ref="B29:C29"/>
    <mergeCell ref="B30:C30"/>
    <mergeCell ref="B31:C31"/>
    <mergeCell ref="B32:C32"/>
    <mergeCell ref="A33:E33"/>
    <mergeCell ref="A47:D47"/>
    <mergeCell ref="F47:G47"/>
    <mergeCell ref="B46:C46"/>
    <mergeCell ref="B45:C45"/>
    <mergeCell ref="A35:I35"/>
    <mergeCell ref="H47:I47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B44:C44"/>
    <mergeCell ref="H44:I44"/>
    <mergeCell ref="H46:I46"/>
    <mergeCell ref="H45:I45"/>
    <mergeCell ref="B59:C59"/>
    <mergeCell ref="B60:C60"/>
    <mergeCell ref="B61:C61"/>
    <mergeCell ref="A62:C62"/>
    <mergeCell ref="A50:I50"/>
    <mergeCell ref="D52:F52"/>
    <mergeCell ref="D53:F53"/>
    <mergeCell ref="D54:F54"/>
    <mergeCell ref="A56:I56"/>
    <mergeCell ref="B58:C58"/>
  </mergeCells>
  <hyperlinks>
    <hyperlink ref="H47" r:id="rId1" location="!/workplanning?mainForm=true"/>
    <hyperlink ref="C15" r:id="rId2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opLeftCell="A4" zoomScale="80" zoomScaleNormal="80" workbookViewId="0">
      <selection activeCell="F103" sqref="F103:F107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84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18">
        <v>6500.73</v>
      </c>
      <c r="I17" s="34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51" x14ac:dyDescent="0.2">
      <c r="A22" s="122"/>
      <c r="B22" s="126"/>
      <c r="C22" s="127"/>
      <c r="D22" s="122"/>
      <c r="E22" s="122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7">
        <v>2</v>
      </c>
      <c r="C23" s="88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2" t="s">
        <v>53</v>
      </c>
      <c r="C24" s="103"/>
      <c r="D24" s="31" t="s">
        <v>24</v>
      </c>
      <c r="E24" s="31">
        <v>1.32</v>
      </c>
      <c r="F24" s="12">
        <f>H17</f>
        <v>6500.73</v>
      </c>
      <c r="G24" s="14">
        <v>91219.35</v>
      </c>
      <c r="H24" s="13">
        <f>F24</f>
        <v>6500.73</v>
      </c>
      <c r="I24" s="14">
        <v>91219.35</v>
      </c>
    </row>
    <row r="25" spans="1:9" s="2" customFormat="1" ht="16.5" customHeight="1" x14ac:dyDescent="0.25">
      <c r="A25" s="31">
        <v>2</v>
      </c>
      <c r="B25" s="102" t="s">
        <v>54</v>
      </c>
      <c r="C25" s="123"/>
      <c r="D25" s="31" t="s">
        <v>24</v>
      </c>
      <c r="E25" s="31">
        <v>3.37</v>
      </c>
      <c r="F25" s="12">
        <f>H17</f>
        <v>6500.73</v>
      </c>
      <c r="G25" s="14">
        <v>232923.56</v>
      </c>
      <c r="H25" s="13">
        <f t="shared" ref="H25:H32" si="0">F25</f>
        <v>6500.73</v>
      </c>
      <c r="I25" s="14">
        <v>48757.53</v>
      </c>
    </row>
    <row r="26" spans="1:9" s="2" customFormat="1" ht="15.75" customHeight="1" x14ac:dyDescent="0.25">
      <c r="A26" s="31">
        <v>3</v>
      </c>
      <c r="B26" s="102" t="s">
        <v>61</v>
      </c>
      <c r="C26" s="123"/>
      <c r="D26" s="31" t="s">
        <v>24</v>
      </c>
      <c r="E26" s="31">
        <v>0.38</v>
      </c>
      <c r="F26" s="12">
        <f>H17</f>
        <v>6500.73</v>
      </c>
      <c r="G26" s="14">
        <v>26266.81</v>
      </c>
      <c r="H26" s="13">
        <f t="shared" si="0"/>
        <v>6500.73</v>
      </c>
      <c r="I26" s="14">
        <v>26266.81</v>
      </c>
    </row>
    <row r="27" spans="1:9" s="2" customFormat="1" x14ac:dyDescent="0.25">
      <c r="A27" s="31">
        <v>4</v>
      </c>
      <c r="B27" s="102" t="s">
        <v>55</v>
      </c>
      <c r="C27" s="103"/>
      <c r="D27" s="31" t="s">
        <v>24</v>
      </c>
      <c r="E27" s="31">
        <v>1.52</v>
      </c>
      <c r="F27" s="12">
        <f>H17</f>
        <v>6500.73</v>
      </c>
      <c r="G27" s="14">
        <v>105067.3</v>
      </c>
      <c r="H27" s="13">
        <f t="shared" si="0"/>
        <v>6500.73</v>
      </c>
      <c r="I27" s="14">
        <v>105067.3</v>
      </c>
    </row>
    <row r="28" spans="1:9" s="2" customFormat="1" x14ac:dyDescent="0.25">
      <c r="A28" s="31">
        <v>5</v>
      </c>
      <c r="B28" s="102" t="s">
        <v>56</v>
      </c>
      <c r="C28" s="103"/>
      <c r="D28" s="31" t="s">
        <v>24</v>
      </c>
      <c r="E28" s="31">
        <v>4.29</v>
      </c>
      <c r="F28" s="12">
        <f>H17</f>
        <v>6500.73</v>
      </c>
      <c r="G28" s="14">
        <v>296510.31</v>
      </c>
      <c r="H28" s="13">
        <f t="shared" si="0"/>
        <v>6500.73</v>
      </c>
      <c r="I28" s="14">
        <v>296510.31</v>
      </c>
    </row>
    <row r="29" spans="1:9" s="2" customFormat="1" ht="27.75" customHeight="1" x14ac:dyDescent="0.25">
      <c r="A29" s="31">
        <v>6</v>
      </c>
      <c r="B29" s="102" t="s">
        <v>57</v>
      </c>
      <c r="C29" s="103"/>
      <c r="D29" s="31" t="s">
        <v>24</v>
      </c>
      <c r="E29" s="31">
        <v>0.93</v>
      </c>
      <c r="F29" s="12">
        <f>H17</f>
        <v>6500.73</v>
      </c>
      <c r="G29" s="14">
        <v>64269.64</v>
      </c>
      <c r="H29" s="13">
        <f t="shared" si="0"/>
        <v>6500.73</v>
      </c>
      <c r="I29" s="14">
        <v>35031.68</v>
      </c>
    </row>
    <row r="30" spans="1:9" s="2" customFormat="1" ht="29.25" customHeight="1" x14ac:dyDescent="0.25">
      <c r="A30" s="31">
        <v>7</v>
      </c>
      <c r="B30" s="102" t="s">
        <v>58</v>
      </c>
      <c r="C30" s="103"/>
      <c r="D30" s="31" t="s">
        <v>24</v>
      </c>
      <c r="E30" s="31">
        <v>1.0900000000000001</v>
      </c>
      <c r="F30" s="12">
        <f>H17</f>
        <v>6500.73</v>
      </c>
      <c r="G30" s="14">
        <v>75322.649999999994</v>
      </c>
      <c r="H30" s="13">
        <f t="shared" si="0"/>
        <v>6500.73</v>
      </c>
      <c r="I30" s="14">
        <v>35457.339999999997</v>
      </c>
    </row>
    <row r="31" spans="1:9" s="2" customFormat="1" x14ac:dyDescent="0.25">
      <c r="A31" s="31">
        <v>8</v>
      </c>
      <c r="B31" s="102" t="s">
        <v>59</v>
      </c>
      <c r="C31" s="103"/>
      <c r="D31" s="31" t="s">
        <v>24</v>
      </c>
      <c r="E31" s="31">
        <v>0.16</v>
      </c>
      <c r="F31" s="12">
        <f>H17</f>
        <v>6500.73</v>
      </c>
      <c r="G31" s="14">
        <v>11053.04</v>
      </c>
      <c r="H31" s="13">
        <f t="shared" si="0"/>
        <v>6500.73</v>
      </c>
      <c r="I31" s="14">
        <v>5946.25</v>
      </c>
    </row>
    <row r="32" spans="1:9" s="2" customFormat="1" ht="32.25" customHeight="1" x14ac:dyDescent="0.25">
      <c r="A32" s="31">
        <v>9</v>
      </c>
      <c r="B32" s="102" t="s">
        <v>60</v>
      </c>
      <c r="C32" s="103"/>
      <c r="D32" s="31" t="s">
        <v>24</v>
      </c>
      <c r="E32" s="31">
        <v>1.61</v>
      </c>
      <c r="F32" s="12">
        <f>H17</f>
        <v>6500.73</v>
      </c>
      <c r="G32" s="12">
        <v>111948.43000000001</v>
      </c>
      <c r="H32" s="13">
        <f t="shared" si="0"/>
        <v>6500.73</v>
      </c>
      <c r="I32" s="14">
        <v>50481.08</v>
      </c>
    </row>
    <row r="33" spans="1:9" s="35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1014581.0900000002</v>
      </c>
      <c r="H33" s="10" t="s">
        <v>39</v>
      </c>
      <c r="I33" s="15">
        <f>SUM(I24:I32)</f>
        <v>694737.65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E55</f>
        <v>29523.810000000005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5" t="s">
        <v>32</v>
      </c>
      <c r="C41" s="86"/>
      <c r="D41" s="33" t="s">
        <v>33</v>
      </c>
      <c r="E41" s="33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43.5" customHeight="1" x14ac:dyDescent="0.25">
      <c r="A43" s="31">
        <v>1</v>
      </c>
      <c r="B43" s="85" t="s">
        <v>246</v>
      </c>
      <c r="C43" s="86"/>
      <c r="D43" s="29" t="s">
        <v>67</v>
      </c>
      <c r="E43" s="12">
        <v>4786</v>
      </c>
      <c r="F43" s="31">
        <v>1</v>
      </c>
      <c r="G43" s="32" t="s">
        <v>77</v>
      </c>
      <c r="H43" s="87" t="s">
        <v>247</v>
      </c>
      <c r="I43" s="88"/>
    </row>
    <row r="44" spans="1:9" s="16" customFormat="1" ht="33.75" customHeight="1" x14ac:dyDescent="0.25">
      <c r="A44" s="57">
        <v>2</v>
      </c>
      <c r="B44" s="85" t="s">
        <v>248</v>
      </c>
      <c r="C44" s="86"/>
      <c r="D44" s="54" t="s">
        <v>67</v>
      </c>
      <c r="E44" s="12">
        <v>1663</v>
      </c>
      <c r="F44" s="57">
        <v>1</v>
      </c>
      <c r="G44" s="58" t="s">
        <v>77</v>
      </c>
      <c r="H44" s="87" t="s">
        <v>249</v>
      </c>
      <c r="I44" s="88"/>
    </row>
    <row r="45" spans="1:9" s="16" customFormat="1" ht="33.75" customHeight="1" x14ac:dyDescent="0.25">
      <c r="A45" s="57">
        <v>3</v>
      </c>
      <c r="B45" s="85" t="s">
        <v>250</v>
      </c>
      <c r="C45" s="86"/>
      <c r="D45" s="54" t="s">
        <v>67</v>
      </c>
      <c r="E45" s="12">
        <v>1663</v>
      </c>
      <c r="F45" s="57">
        <v>1</v>
      </c>
      <c r="G45" s="58" t="s">
        <v>77</v>
      </c>
      <c r="H45" s="87" t="s">
        <v>251</v>
      </c>
      <c r="I45" s="88"/>
    </row>
    <row r="46" spans="1:9" s="16" customFormat="1" ht="47.25" customHeight="1" x14ac:dyDescent="0.25">
      <c r="A46" s="57">
        <v>4</v>
      </c>
      <c r="B46" s="85" t="s">
        <v>252</v>
      </c>
      <c r="C46" s="86"/>
      <c r="D46" s="54" t="s">
        <v>67</v>
      </c>
      <c r="E46" s="12">
        <v>3700.4</v>
      </c>
      <c r="F46" s="57">
        <v>1</v>
      </c>
      <c r="G46" s="58" t="s">
        <v>77</v>
      </c>
      <c r="H46" s="87" t="s">
        <v>253</v>
      </c>
      <c r="I46" s="88"/>
    </row>
    <row r="47" spans="1:9" s="16" customFormat="1" ht="48.75" customHeight="1" x14ac:dyDescent="0.25">
      <c r="A47" s="57">
        <v>5</v>
      </c>
      <c r="B47" s="85" t="s">
        <v>256</v>
      </c>
      <c r="C47" s="86"/>
      <c r="D47" s="54" t="s">
        <v>67</v>
      </c>
      <c r="E47" s="12">
        <v>3818</v>
      </c>
      <c r="F47" s="57">
        <v>1</v>
      </c>
      <c r="G47" s="58" t="s">
        <v>77</v>
      </c>
      <c r="H47" s="87" t="s">
        <v>257</v>
      </c>
      <c r="I47" s="88"/>
    </row>
    <row r="48" spans="1:9" s="16" customFormat="1" ht="33.75" customHeight="1" x14ac:dyDescent="0.25">
      <c r="A48" s="57">
        <v>6</v>
      </c>
      <c r="B48" s="85" t="s">
        <v>258</v>
      </c>
      <c r="C48" s="86"/>
      <c r="D48" s="54" t="s">
        <v>67</v>
      </c>
      <c r="E48" s="12">
        <v>1811</v>
      </c>
      <c r="F48" s="57">
        <v>1</v>
      </c>
      <c r="G48" s="58" t="s">
        <v>77</v>
      </c>
      <c r="H48" s="87" t="s">
        <v>259</v>
      </c>
      <c r="I48" s="88"/>
    </row>
    <row r="49" spans="1:9" s="16" customFormat="1" ht="33.75" customHeight="1" x14ac:dyDescent="0.25">
      <c r="A49" s="57">
        <v>7</v>
      </c>
      <c r="B49" s="85" t="s">
        <v>160</v>
      </c>
      <c r="C49" s="86"/>
      <c r="D49" s="54" t="s">
        <v>67</v>
      </c>
      <c r="E49" s="12">
        <v>2056.9</v>
      </c>
      <c r="F49" s="57">
        <v>1</v>
      </c>
      <c r="G49" s="58" t="s">
        <v>77</v>
      </c>
      <c r="H49" s="87" t="s">
        <v>260</v>
      </c>
      <c r="I49" s="88"/>
    </row>
    <row r="50" spans="1:9" s="16" customFormat="1" ht="33.75" customHeight="1" x14ac:dyDescent="0.25">
      <c r="A50" s="57">
        <v>8</v>
      </c>
      <c r="B50" s="85" t="s">
        <v>264</v>
      </c>
      <c r="C50" s="86"/>
      <c r="D50" s="54" t="s">
        <v>67</v>
      </c>
      <c r="E50" s="12">
        <v>2071.4499999999998</v>
      </c>
      <c r="F50" s="57">
        <v>1</v>
      </c>
      <c r="G50" s="58" t="s">
        <v>77</v>
      </c>
      <c r="H50" s="87" t="s">
        <v>261</v>
      </c>
      <c r="I50" s="88"/>
    </row>
    <row r="51" spans="1:9" s="16" customFormat="1" ht="33.75" customHeight="1" x14ac:dyDescent="0.25">
      <c r="A51" s="57">
        <v>9</v>
      </c>
      <c r="B51" s="85" t="s">
        <v>262</v>
      </c>
      <c r="C51" s="86"/>
      <c r="D51" s="54" t="s">
        <v>67</v>
      </c>
      <c r="E51" s="12">
        <v>2120.34</v>
      </c>
      <c r="F51" s="57">
        <v>1</v>
      </c>
      <c r="G51" s="58" t="s">
        <v>77</v>
      </c>
      <c r="H51" s="87" t="s">
        <v>263</v>
      </c>
      <c r="I51" s="88"/>
    </row>
    <row r="52" spans="1:9" s="16" customFormat="1" ht="45" customHeight="1" x14ac:dyDescent="0.25">
      <c r="A52" s="57">
        <v>10</v>
      </c>
      <c r="B52" s="85" t="s">
        <v>265</v>
      </c>
      <c r="C52" s="86"/>
      <c r="D52" s="54" t="s">
        <v>67</v>
      </c>
      <c r="E52" s="12">
        <v>1811</v>
      </c>
      <c r="F52" s="57">
        <v>1</v>
      </c>
      <c r="G52" s="58" t="s">
        <v>77</v>
      </c>
      <c r="H52" s="87" t="s">
        <v>266</v>
      </c>
      <c r="I52" s="88"/>
    </row>
    <row r="53" spans="1:9" s="16" customFormat="1" ht="47.25" customHeight="1" x14ac:dyDescent="0.25">
      <c r="A53" s="57">
        <v>11</v>
      </c>
      <c r="B53" s="85" t="s">
        <v>267</v>
      </c>
      <c r="C53" s="86"/>
      <c r="D53" s="54" t="s">
        <v>67</v>
      </c>
      <c r="E53" s="12">
        <v>1811</v>
      </c>
      <c r="F53" s="57">
        <v>1</v>
      </c>
      <c r="G53" s="58" t="s">
        <v>77</v>
      </c>
      <c r="H53" s="87" t="s">
        <v>268</v>
      </c>
      <c r="I53" s="88"/>
    </row>
    <row r="54" spans="1:9" s="16" customFormat="1" ht="45.75" customHeight="1" x14ac:dyDescent="0.25">
      <c r="A54" s="57">
        <v>12</v>
      </c>
      <c r="B54" s="85" t="s">
        <v>269</v>
      </c>
      <c r="C54" s="86"/>
      <c r="D54" s="54" t="s">
        <v>67</v>
      </c>
      <c r="E54" s="12">
        <v>2211.7199999999998</v>
      </c>
      <c r="F54" s="57">
        <v>1</v>
      </c>
      <c r="G54" s="58" t="s">
        <v>77</v>
      </c>
      <c r="H54" s="87" t="s">
        <v>270</v>
      </c>
      <c r="I54" s="88"/>
    </row>
    <row r="55" spans="1:9" ht="34.5" customHeight="1" x14ac:dyDescent="0.25">
      <c r="A55" s="134" t="s">
        <v>38</v>
      </c>
      <c r="B55" s="81"/>
      <c r="C55" s="81"/>
      <c r="D55" s="82"/>
      <c r="E55" s="12">
        <f>SUM(E43:E54)</f>
        <v>29523.810000000005</v>
      </c>
      <c r="F55" s="92" t="s">
        <v>39</v>
      </c>
      <c r="G55" s="84"/>
      <c r="H55" s="94" t="s">
        <v>52</v>
      </c>
      <c r="I55" s="143"/>
    </row>
    <row r="57" spans="1:9" x14ac:dyDescent="0.25">
      <c r="A57" s="3" t="s">
        <v>40</v>
      </c>
      <c r="H57" s="19">
        <v>332477.58</v>
      </c>
      <c r="I57" s="3" t="s">
        <v>28</v>
      </c>
    </row>
    <row r="58" spans="1:9" ht="36.75" customHeight="1" x14ac:dyDescent="0.25">
      <c r="A58" s="79" t="s">
        <v>37</v>
      </c>
      <c r="B58" s="80"/>
      <c r="C58" s="80"/>
      <c r="D58" s="80"/>
      <c r="E58" s="80"/>
      <c r="F58" s="80"/>
      <c r="G58" s="80"/>
      <c r="H58" s="80"/>
      <c r="I58" s="80"/>
    </row>
    <row r="60" spans="1:9" s="26" customFormat="1" ht="56.25" customHeight="1" x14ac:dyDescent="0.2">
      <c r="A60" s="33" t="s">
        <v>0</v>
      </c>
      <c r="B60" s="33" t="s">
        <v>41</v>
      </c>
      <c r="C60" s="33" t="s">
        <v>42</v>
      </c>
      <c r="D60" s="85" t="s">
        <v>43</v>
      </c>
      <c r="E60" s="117"/>
      <c r="F60" s="118"/>
    </row>
    <row r="61" spans="1:9" s="2" customFormat="1" x14ac:dyDescent="0.25">
      <c r="A61" s="31">
        <v>1</v>
      </c>
      <c r="B61" s="31">
        <v>2</v>
      </c>
      <c r="C61" s="31">
        <v>3</v>
      </c>
      <c r="D61" s="83">
        <v>4</v>
      </c>
      <c r="E61" s="84"/>
      <c r="F61" s="84"/>
    </row>
    <row r="62" spans="1:9" x14ac:dyDescent="0.25">
      <c r="A62" s="31" t="s">
        <v>39</v>
      </c>
      <c r="B62" s="31" t="s">
        <v>39</v>
      </c>
      <c r="C62" s="31" t="s">
        <v>39</v>
      </c>
      <c r="D62" s="83" t="s">
        <v>39</v>
      </c>
      <c r="E62" s="84"/>
      <c r="F62" s="84"/>
    </row>
    <row r="64" spans="1:9" ht="69.75" customHeight="1" x14ac:dyDescent="0.25">
      <c r="A64" s="79" t="s">
        <v>44</v>
      </c>
      <c r="B64" s="80"/>
      <c r="C64" s="80"/>
      <c r="D64" s="80"/>
      <c r="E64" s="80"/>
      <c r="F64" s="80"/>
      <c r="G64" s="80"/>
      <c r="H64" s="80"/>
      <c r="I64" s="80"/>
    </row>
    <row r="66" spans="1:9" ht="78.75" x14ac:dyDescent="0.25">
      <c r="A66" s="29" t="s">
        <v>0</v>
      </c>
      <c r="B66" s="72" t="s">
        <v>45</v>
      </c>
      <c r="C66" s="73"/>
      <c r="D66" s="29" t="s">
        <v>46</v>
      </c>
      <c r="E66" s="29" t="s">
        <v>47</v>
      </c>
      <c r="F66" s="29" t="s">
        <v>48</v>
      </c>
      <c r="G66" s="29" t="s">
        <v>49</v>
      </c>
    </row>
    <row r="67" spans="1:9" x14ac:dyDescent="0.25">
      <c r="A67" s="29">
        <v>1</v>
      </c>
      <c r="B67" s="72">
        <v>2</v>
      </c>
      <c r="C67" s="73"/>
      <c r="D67" s="29">
        <v>3</v>
      </c>
      <c r="E67" s="29">
        <v>4</v>
      </c>
      <c r="F67" s="29">
        <v>5</v>
      </c>
      <c r="G67" s="29">
        <v>6</v>
      </c>
    </row>
    <row r="68" spans="1:9" ht="31.5" customHeight="1" x14ac:dyDescent="0.25">
      <c r="A68" s="11">
        <v>1</v>
      </c>
      <c r="B68" s="74" t="s">
        <v>50</v>
      </c>
      <c r="C68" s="75"/>
      <c r="D68" s="20">
        <v>0</v>
      </c>
      <c r="E68" s="20">
        <f>G33+H57</f>
        <v>1347058.6700000002</v>
      </c>
      <c r="F68" s="47">
        <v>1032903.49</v>
      </c>
      <c r="G68" s="12">
        <f>E68-F68</f>
        <v>314155.18000000017</v>
      </c>
      <c r="I68" s="22"/>
    </row>
    <row r="69" spans="1:9" ht="32.25" customHeight="1" x14ac:dyDescent="0.25">
      <c r="A69" s="11">
        <v>2</v>
      </c>
      <c r="B69" s="74" t="s">
        <v>51</v>
      </c>
      <c r="C69" s="75"/>
      <c r="D69" s="20">
        <v>0</v>
      </c>
      <c r="E69" s="20" t="s">
        <v>39</v>
      </c>
      <c r="F69" s="20" t="s">
        <v>39</v>
      </c>
      <c r="G69" s="12" t="s">
        <v>39</v>
      </c>
    </row>
    <row r="70" spans="1:9" x14ac:dyDescent="0.25">
      <c r="A70" s="76" t="s">
        <v>38</v>
      </c>
      <c r="B70" s="77"/>
      <c r="C70" s="78"/>
      <c r="D70" s="20">
        <f>SUM(D68:D69)</f>
        <v>0</v>
      </c>
      <c r="E70" s="20">
        <f>SUM(E68:E69)</f>
        <v>1347058.6700000002</v>
      </c>
      <c r="F70" s="20">
        <f>SUM(F68:F69)</f>
        <v>1032903.49</v>
      </c>
      <c r="G70" s="12">
        <f>SUM(G68:G69)</f>
        <v>314155.18000000017</v>
      </c>
    </row>
  </sheetData>
  <mergeCells count="77">
    <mergeCell ref="B48:C48"/>
    <mergeCell ref="H48:I48"/>
    <mergeCell ref="B54:C54"/>
    <mergeCell ref="H54:I54"/>
    <mergeCell ref="B49:C49"/>
    <mergeCell ref="H49:I49"/>
    <mergeCell ref="B50:C50"/>
    <mergeCell ref="H50:I50"/>
    <mergeCell ref="B51:C51"/>
    <mergeCell ref="H51:I51"/>
    <mergeCell ref="B52:C52"/>
    <mergeCell ref="H52:I52"/>
    <mergeCell ref="B53:C53"/>
    <mergeCell ref="H53:I53"/>
    <mergeCell ref="B45:C45"/>
    <mergeCell ref="H45:I45"/>
    <mergeCell ref="B46:C46"/>
    <mergeCell ref="H46:I46"/>
    <mergeCell ref="B47:C47"/>
    <mergeCell ref="H47:I47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55:D55"/>
    <mergeCell ref="F55:G55"/>
    <mergeCell ref="H55:I55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B44:C44"/>
    <mergeCell ref="H44:I44"/>
    <mergeCell ref="B67:C67"/>
    <mergeCell ref="B68:C68"/>
    <mergeCell ref="B69:C69"/>
    <mergeCell ref="A70:C70"/>
    <mergeCell ref="A58:I58"/>
    <mergeCell ref="D60:F60"/>
    <mergeCell ref="D61:F61"/>
    <mergeCell ref="D62:F62"/>
    <mergeCell ref="A64:I64"/>
    <mergeCell ref="B66:C66"/>
  </mergeCells>
  <hyperlinks>
    <hyperlink ref="H55" r:id="rId1" location="!/workplanning?mainForm=true"/>
    <hyperlink ref="C15" r:id="rId2" display="upravdom19.12@mail.ru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opLeftCell="A7" zoomScale="70" zoomScaleNormal="70" workbookViewId="0">
      <selection activeCell="E66" sqref="E66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86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3721.4</v>
      </c>
      <c r="I17" s="5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27" t="s">
        <v>6</v>
      </c>
      <c r="G22" s="27" t="s">
        <v>7</v>
      </c>
      <c r="H22" s="27" t="s">
        <v>6</v>
      </c>
      <c r="I22" s="27" t="s">
        <v>8</v>
      </c>
    </row>
    <row r="23" spans="1:9" s="2" customFormat="1" x14ac:dyDescent="0.25">
      <c r="A23" s="6">
        <v>1</v>
      </c>
      <c r="B23" s="87">
        <v>2</v>
      </c>
      <c r="C23" s="88"/>
      <c r="D23" s="6">
        <v>3</v>
      </c>
      <c r="E23" s="6">
        <v>4</v>
      </c>
      <c r="F23" s="6">
        <v>5</v>
      </c>
      <c r="G23" s="6">
        <v>6</v>
      </c>
      <c r="H23" s="6">
        <v>7</v>
      </c>
      <c r="I23" s="6">
        <v>8</v>
      </c>
    </row>
    <row r="24" spans="1:9" s="2" customFormat="1" ht="31.5" customHeight="1" x14ac:dyDescent="0.25">
      <c r="A24" s="6">
        <v>1</v>
      </c>
      <c r="B24" s="102" t="s">
        <v>53</v>
      </c>
      <c r="C24" s="103"/>
      <c r="D24" s="6" t="s">
        <v>24</v>
      </c>
      <c r="E24" s="6">
        <v>1.32</v>
      </c>
      <c r="F24" s="12">
        <f>H17</f>
        <v>3721.4</v>
      </c>
      <c r="G24" s="14">
        <v>52267.16</v>
      </c>
      <c r="H24" s="13">
        <f>F24</f>
        <v>3721.4</v>
      </c>
      <c r="I24" s="14">
        <v>52267.16</v>
      </c>
    </row>
    <row r="25" spans="1:9" s="2" customFormat="1" ht="16.5" customHeight="1" x14ac:dyDescent="0.25">
      <c r="A25" s="6">
        <v>2</v>
      </c>
      <c r="B25" s="102" t="s">
        <v>54</v>
      </c>
      <c r="C25" s="123"/>
      <c r="D25" s="6" t="s">
        <v>24</v>
      </c>
      <c r="E25" s="6">
        <v>3.37</v>
      </c>
      <c r="F25" s="12">
        <f>H17</f>
        <v>3721.4</v>
      </c>
      <c r="G25" s="14">
        <v>133461.35999999999</v>
      </c>
      <c r="H25" s="13">
        <f t="shared" ref="H25:H32" si="0">F25</f>
        <v>3721.4</v>
      </c>
      <c r="I25" s="14">
        <v>30374.32</v>
      </c>
    </row>
    <row r="26" spans="1:9" s="2" customFormat="1" ht="15.75" customHeight="1" x14ac:dyDescent="0.25">
      <c r="A26" s="17">
        <v>3</v>
      </c>
      <c r="B26" s="102" t="s">
        <v>61</v>
      </c>
      <c r="C26" s="123"/>
      <c r="D26" s="17" t="s">
        <v>24</v>
      </c>
      <c r="E26" s="17">
        <v>0.38</v>
      </c>
      <c r="F26" s="12">
        <f>H17</f>
        <v>3721.4</v>
      </c>
      <c r="G26" s="14">
        <v>15050.46</v>
      </c>
      <c r="H26" s="13">
        <f t="shared" si="0"/>
        <v>3721.4</v>
      </c>
      <c r="I26" s="14">
        <v>15050.46</v>
      </c>
    </row>
    <row r="27" spans="1:9" s="2" customFormat="1" x14ac:dyDescent="0.25">
      <c r="A27" s="17">
        <v>4</v>
      </c>
      <c r="B27" s="102" t="s">
        <v>55</v>
      </c>
      <c r="C27" s="103"/>
      <c r="D27" s="6" t="s">
        <v>24</v>
      </c>
      <c r="E27" s="6">
        <v>1.52</v>
      </c>
      <c r="F27" s="12">
        <f>H17</f>
        <v>3721.4</v>
      </c>
      <c r="G27" s="14">
        <v>60201.84</v>
      </c>
      <c r="H27" s="13">
        <f t="shared" si="0"/>
        <v>3721.4</v>
      </c>
      <c r="I27" s="14">
        <v>60201.84</v>
      </c>
    </row>
    <row r="28" spans="1:9" s="2" customFormat="1" x14ac:dyDescent="0.25">
      <c r="A28" s="17">
        <v>5</v>
      </c>
      <c r="B28" s="102" t="s">
        <v>56</v>
      </c>
      <c r="C28" s="103"/>
      <c r="D28" s="6" t="s">
        <v>24</v>
      </c>
      <c r="E28" s="6">
        <v>4.29</v>
      </c>
      <c r="F28" s="12">
        <f>H17</f>
        <v>3721.4</v>
      </c>
      <c r="G28" s="14">
        <v>169895.46</v>
      </c>
      <c r="H28" s="13">
        <f t="shared" si="0"/>
        <v>3721.4</v>
      </c>
      <c r="I28" s="14">
        <v>169895.46</v>
      </c>
    </row>
    <row r="29" spans="1:9" s="2" customFormat="1" ht="27.75" customHeight="1" x14ac:dyDescent="0.25">
      <c r="A29" s="17">
        <v>6</v>
      </c>
      <c r="B29" s="102" t="s">
        <v>57</v>
      </c>
      <c r="C29" s="103"/>
      <c r="D29" s="6" t="s">
        <v>24</v>
      </c>
      <c r="E29" s="6">
        <v>0.93</v>
      </c>
      <c r="F29" s="12">
        <f>H17</f>
        <v>3721.4</v>
      </c>
      <c r="G29" s="14">
        <v>36825.440000000002</v>
      </c>
      <c r="H29" s="13">
        <f t="shared" si="0"/>
        <v>3721.4</v>
      </c>
      <c r="I29" s="14">
        <v>25536.36</v>
      </c>
    </row>
    <row r="30" spans="1:9" s="2" customFormat="1" ht="29.25" customHeight="1" x14ac:dyDescent="0.25">
      <c r="A30" s="17">
        <v>7</v>
      </c>
      <c r="B30" s="102" t="s">
        <v>58</v>
      </c>
      <c r="C30" s="103"/>
      <c r="D30" s="6" t="s">
        <v>24</v>
      </c>
      <c r="E30" s="6">
        <v>1.0900000000000001</v>
      </c>
      <c r="F30" s="12">
        <f>H17</f>
        <v>3721.4</v>
      </c>
      <c r="G30" s="14">
        <v>43158.62</v>
      </c>
      <c r="H30" s="13">
        <f t="shared" si="0"/>
        <v>3721.4</v>
      </c>
      <c r="I30" s="14">
        <v>29673.39</v>
      </c>
    </row>
    <row r="31" spans="1:9" s="2" customFormat="1" x14ac:dyDescent="0.25">
      <c r="A31" s="17">
        <v>8</v>
      </c>
      <c r="B31" s="102" t="s">
        <v>59</v>
      </c>
      <c r="C31" s="103"/>
      <c r="D31" s="6" t="s">
        <v>24</v>
      </c>
      <c r="E31" s="6">
        <v>0.16</v>
      </c>
      <c r="F31" s="12">
        <f>H17</f>
        <v>3721.4</v>
      </c>
      <c r="G31" s="14">
        <v>6333.24</v>
      </c>
      <c r="H31" s="13">
        <f t="shared" si="0"/>
        <v>3721.4</v>
      </c>
      <c r="I31" s="14">
        <v>1339.7</v>
      </c>
    </row>
    <row r="32" spans="1:9" s="2" customFormat="1" ht="32.25" customHeight="1" x14ac:dyDescent="0.25">
      <c r="A32" s="17">
        <v>9</v>
      </c>
      <c r="B32" s="102" t="s">
        <v>60</v>
      </c>
      <c r="C32" s="103"/>
      <c r="D32" s="6" t="s">
        <v>24</v>
      </c>
      <c r="E32" s="6">
        <v>1.61</v>
      </c>
      <c r="F32" s="12">
        <f>H17</f>
        <v>3721.4</v>
      </c>
      <c r="G32" s="12">
        <v>63438.45</v>
      </c>
      <c r="H32" s="13">
        <f t="shared" si="0"/>
        <v>3721.4</v>
      </c>
      <c r="I32" s="14">
        <v>34285.199999999997</v>
      </c>
    </row>
    <row r="33" spans="1:9" s="4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580632.02999999991</v>
      </c>
      <c r="H33" s="10" t="s">
        <v>39</v>
      </c>
      <c r="I33" s="15">
        <f>SUM(I24:I32)</f>
        <v>418623.89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E50</f>
        <v>28255.17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27" t="s">
        <v>0</v>
      </c>
      <c r="B41" s="85" t="s">
        <v>32</v>
      </c>
      <c r="C41" s="86"/>
      <c r="D41" s="27" t="s">
        <v>33</v>
      </c>
      <c r="E41" s="27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33.75" customHeight="1" x14ac:dyDescent="0.25">
      <c r="A43" s="57">
        <v>1</v>
      </c>
      <c r="B43" s="85" t="s">
        <v>271</v>
      </c>
      <c r="C43" s="86"/>
      <c r="D43" s="54" t="s">
        <v>67</v>
      </c>
      <c r="E43" s="12">
        <v>1663</v>
      </c>
      <c r="F43" s="57">
        <v>1</v>
      </c>
      <c r="G43" s="58" t="s">
        <v>77</v>
      </c>
      <c r="H43" s="87" t="s">
        <v>272</v>
      </c>
      <c r="I43" s="88"/>
    </row>
    <row r="44" spans="1:9" s="16" customFormat="1" ht="33.75" customHeight="1" x14ac:dyDescent="0.25">
      <c r="A44" s="57">
        <v>2</v>
      </c>
      <c r="B44" s="85" t="s">
        <v>274</v>
      </c>
      <c r="C44" s="86"/>
      <c r="D44" s="54" t="s">
        <v>67</v>
      </c>
      <c r="E44" s="12">
        <v>8745.2800000000007</v>
      </c>
      <c r="F44" s="57">
        <v>1</v>
      </c>
      <c r="G44" s="58" t="s">
        <v>77</v>
      </c>
      <c r="H44" s="87" t="s">
        <v>273</v>
      </c>
      <c r="I44" s="88"/>
    </row>
    <row r="45" spans="1:9" s="16" customFormat="1" ht="33.75" customHeight="1" x14ac:dyDescent="0.25">
      <c r="A45" s="57">
        <v>3</v>
      </c>
      <c r="B45" s="85" t="s">
        <v>275</v>
      </c>
      <c r="C45" s="86"/>
      <c r="D45" s="54" t="s">
        <v>67</v>
      </c>
      <c r="E45" s="12">
        <v>4371</v>
      </c>
      <c r="F45" s="57">
        <v>1</v>
      </c>
      <c r="G45" s="58" t="s">
        <v>77</v>
      </c>
      <c r="H45" s="87" t="s">
        <v>276</v>
      </c>
      <c r="I45" s="88"/>
    </row>
    <row r="46" spans="1:9" s="16" customFormat="1" ht="33.75" customHeight="1" x14ac:dyDescent="0.25">
      <c r="A46" s="57">
        <v>4</v>
      </c>
      <c r="B46" s="85" t="s">
        <v>277</v>
      </c>
      <c r="C46" s="86"/>
      <c r="D46" s="54" t="s">
        <v>67</v>
      </c>
      <c r="E46" s="12">
        <v>2689</v>
      </c>
      <c r="F46" s="57">
        <v>1</v>
      </c>
      <c r="G46" s="58" t="s">
        <v>77</v>
      </c>
      <c r="H46" s="87" t="s">
        <v>278</v>
      </c>
      <c r="I46" s="88"/>
    </row>
    <row r="47" spans="1:9" s="16" customFormat="1" ht="33.75" customHeight="1" x14ac:dyDescent="0.25">
      <c r="A47" s="57">
        <v>5</v>
      </c>
      <c r="B47" s="85" t="s">
        <v>279</v>
      </c>
      <c r="C47" s="86"/>
      <c r="D47" s="54" t="s">
        <v>67</v>
      </c>
      <c r="E47" s="12">
        <v>2383.9899999999998</v>
      </c>
      <c r="F47" s="57">
        <v>1</v>
      </c>
      <c r="G47" s="58" t="s">
        <v>77</v>
      </c>
      <c r="H47" s="87" t="s">
        <v>280</v>
      </c>
      <c r="I47" s="88"/>
    </row>
    <row r="48" spans="1:9" s="16" customFormat="1" ht="33.75" customHeight="1" x14ac:dyDescent="0.25">
      <c r="A48" s="57">
        <v>6</v>
      </c>
      <c r="B48" s="85" t="s">
        <v>281</v>
      </c>
      <c r="C48" s="86"/>
      <c r="D48" s="54" t="s">
        <v>67</v>
      </c>
      <c r="E48" s="12">
        <v>3622</v>
      </c>
      <c r="F48" s="57">
        <v>1</v>
      </c>
      <c r="G48" s="58" t="s">
        <v>77</v>
      </c>
      <c r="H48" s="87" t="s">
        <v>282</v>
      </c>
      <c r="I48" s="88"/>
    </row>
    <row r="49" spans="1:9" s="16" customFormat="1" ht="46.5" customHeight="1" x14ac:dyDescent="0.25">
      <c r="A49" s="57">
        <v>7</v>
      </c>
      <c r="B49" s="85" t="s">
        <v>283</v>
      </c>
      <c r="C49" s="86"/>
      <c r="D49" s="54" t="s">
        <v>67</v>
      </c>
      <c r="E49" s="12">
        <v>4780.8999999999996</v>
      </c>
      <c r="F49" s="57">
        <v>1</v>
      </c>
      <c r="G49" s="58" t="s">
        <v>77</v>
      </c>
      <c r="H49" s="87" t="s">
        <v>284</v>
      </c>
      <c r="I49" s="88"/>
    </row>
    <row r="50" spans="1:9" ht="34.5" customHeight="1" x14ac:dyDescent="0.25">
      <c r="A50" s="134" t="s">
        <v>38</v>
      </c>
      <c r="B50" s="81"/>
      <c r="C50" s="81"/>
      <c r="D50" s="82"/>
      <c r="E50" s="12">
        <f>SUM(E43:E49)</f>
        <v>28255.17</v>
      </c>
      <c r="F50" s="92" t="s">
        <v>39</v>
      </c>
      <c r="G50" s="84"/>
      <c r="H50" s="94" t="s">
        <v>52</v>
      </c>
      <c r="I50" s="143"/>
    </row>
    <row r="52" spans="1:9" x14ac:dyDescent="0.25">
      <c r="A52" s="3" t="s">
        <v>40</v>
      </c>
      <c r="H52" s="19">
        <v>190503.75</v>
      </c>
      <c r="I52" s="3" t="s">
        <v>28</v>
      </c>
    </row>
    <row r="53" spans="1:9" ht="36.75" customHeight="1" x14ac:dyDescent="0.25">
      <c r="A53" s="79" t="s">
        <v>37</v>
      </c>
      <c r="B53" s="80"/>
      <c r="C53" s="80"/>
      <c r="D53" s="80"/>
      <c r="E53" s="80"/>
      <c r="F53" s="80"/>
      <c r="G53" s="80"/>
      <c r="H53" s="80"/>
      <c r="I53" s="80"/>
    </row>
    <row r="55" spans="1:9" s="26" customFormat="1" ht="56.25" customHeight="1" x14ac:dyDescent="0.2">
      <c r="A55" s="27" t="s">
        <v>0</v>
      </c>
      <c r="B55" s="27" t="s">
        <v>41</v>
      </c>
      <c r="C55" s="27" t="s">
        <v>42</v>
      </c>
      <c r="D55" s="85" t="s">
        <v>43</v>
      </c>
      <c r="E55" s="117"/>
      <c r="F55" s="118"/>
    </row>
    <row r="56" spans="1:9" s="2" customFormat="1" x14ac:dyDescent="0.25">
      <c r="A56" s="6">
        <v>1</v>
      </c>
      <c r="B56" s="6">
        <v>2</v>
      </c>
      <c r="C56" s="6">
        <v>3</v>
      </c>
      <c r="D56" s="83">
        <v>4</v>
      </c>
      <c r="E56" s="84"/>
      <c r="F56" s="84"/>
    </row>
    <row r="57" spans="1:9" x14ac:dyDescent="0.25">
      <c r="A57" s="6" t="s">
        <v>39</v>
      </c>
      <c r="B57" s="6" t="s">
        <v>39</v>
      </c>
      <c r="C57" s="6" t="s">
        <v>39</v>
      </c>
      <c r="D57" s="83" t="s">
        <v>39</v>
      </c>
      <c r="E57" s="84"/>
      <c r="F57" s="84"/>
    </row>
    <row r="59" spans="1:9" ht="69.75" customHeight="1" x14ac:dyDescent="0.25">
      <c r="A59" s="79" t="s">
        <v>44</v>
      </c>
      <c r="B59" s="80"/>
      <c r="C59" s="80"/>
      <c r="D59" s="80"/>
      <c r="E59" s="80"/>
      <c r="F59" s="80"/>
      <c r="G59" s="80"/>
      <c r="H59" s="80"/>
      <c r="I59" s="80"/>
    </row>
    <row r="61" spans="1:9" ht="78.75" x14ac:dyDescent="0.25">
      <c r="A61" s="1" t="s">
        <v>0</v>
      </c>
      <c r="B61" s="72" t="s">
        <v>45</v>
      </c>
      <c r="C61" s="73"/>
      <c r="D61" s="1" t="s">
        <v>46</v>
      </c>
      <c r="E61" s="1" t="s">
        <v>47</v>
      </c>
      <c r="F61" s="1" t="s">
        <v>48</v>
      </c>
      <c r="G61" s="1" t="s">
        <v>49</v>
      </c>
    </row>
    <row r="62" spans="1:9" x14ac:dyDescent="0.25">
      <c r="A62" s="1">
        <v>1</v>
      </c>
      <c r="B62" s="72">
        <v>2</v>
      </c>
      <c r="C62" s="73"/>
      <c r="D62" s="1">
        <v>3</v>
      </c>
      <c r="E62" s="1">
        <v>4</v>
      </c>
      <c r="F62" s="1">
        <v>5</v>
      </c>
      <c r="G62" s="1">
        <v>6</v>
      </c>
    </row>
    <row r="63" spans="1:9" ht="31.5" customHeight="1" x14ac:dyDescent="0.25">
      <c r="A63" s="11">
        <v>1</v>
      </c>
      <c r="B63" s="74" t="s">
        <v>50</v>
      </c>
      <c r="C63" s="75"/>
      <c r="D63" s="20">
        <v>0</v>
      </c>
      <c r="E63" s="20">
        <f>G33+H52</f>
        <v>771135.77999999991</v>
      </c>
      <c r="F63" s="20">
        <v>698139.56</v>
      </c>
      <c r="G63" s="12">
        <f>E63-F63</f>
        <v>72996.219999999856</v>
      </c>
      <c r="I63" s="22"/>
    </row>
    <row r="64" spans="1:9" ht="32.25" customHeight="1" x14ac:dyDescent="0.25">
      <c r="A64" s="11">
        <v>2</v>
      </c>
      <c r="B64" s="74" t="s">
        <v>51</v>
      </c>
      <c r="C64" s="75"/>
      <c r="D64" s="20">
        <v>0</v>
      </c>
      <c r="E64" s="20" t="s">
        <v>39</v>
      </c>
      <c r="F64" s="20" t="s">
        <v>39</v>
      </c>
      <c r="G64" s="12" t="s">
        <v>39</v>
      </c>
    </row>
    <row r="65" spans="1:7" x14ac:dyDescent="0.25">
      <c r="A65" s="76" t="s">
        <v>38</v>
      </c>
      <c r="B65" s="77"/>
      <c r="C65" s="78"/>
      <c r="D65" s="20">
        <f>SUM(D63:D64)</f>
        <v>0</v>
      </c>
      <c r="E65" s="20">
        <f>SUM(E63:E64)</f>
        <v>771135.77999999991</v>
      </c>
      <c r="F65" s="20">
        <f>SUM(F63:F64)</f>
        <v>698139.56</v>
      </c>
      <c r="G65" s="12">
        <f>SUM(G63:G64)</f>
        <v>72996.219999999856</v>
      </c>
    </row>
  </sheetData>
  <mergeCells count="67">
    <mergeCell ref="A65:C65"/>
    <mergeCell ref="A11:I11"/>
    <mergeCell ref="A8:I8"/>
    <mergeCell ref="A10:I10"/>
    <mergeCell ref="A12:I12"/>
    <mergeCell ref="A21:A22"/>
    <mergeCell ref="D21:D22"/>
    <mergeCell ref="E21:E22"/>
    <mergeCell ref="F21:G21"/>
    <mergeCell ref="H21:I21"/>
    <mergeCell ref="B29:C29"/>
    <mergeCell ref="B30:C30"/>
    <mergeCell ref="B31:C31"/>
    <mergeCell ref="B32:C32"/>
    <mergeCell ref="A33:E33"/>
    <mergeCell ref="F50:G50"/>
    <mergeCell ref="A4:I4"/>
    <mergeCell ref="A5:I5"/>
    <mergeCell ref="A6:I6"/>
    <mergeCell ref="A7:I7"/>
    <mergeCell ref="A9:I9"/>
    <mergeCell ref="A13:C13"/>
    <mergeCell ref="D13:I13"/>
    <mergeCell ref="A19:I19"/>
    <mergeCell ref="A17:G17"/>
    <mergeCell ref="A35:I35"/>
    <mergeCell ref="B21:C22"/>
    <mergeCell ref="B23:C23"/>
    <mergeCell ref="B24:C24"/>
    <mergeCell ref="B25:C25"/>
    <mergeCell ref="B27:C27"/>
    <mergeCell ref="B28:C28"/>
    <mergeCell ref="B26:C26"/>
    <mergeCell ref="A37:G37"/>
    <mergeCell ref="H42:I42"/>
    <mergeCell ref="F41:G41"/>
    <mergeCell ref="F42:G42"/>
    <mergeCell ref="A38:G38"/>
    <mergeCell ref="A39:G39"/>
    <mergeCell ref="B41:C41"/>
    <mergeCell ref="B42:C42"/>
    <mergeCell ref="D57:F57"/>
    <mergeCell ref="A59:I59"/>
    <mergeCell ref="D55:F55"/>
    <mergeCell ref="D56:F56"/>
    <mergeCell ref="A53:I53"/>
    <mergeCell ref="A50:D50"/>
    <mergeCell ref="B43:C43"/>
    <mergeCell ref="H43:I43"/>
    <mergeCell ref="B44:C44"/>
    <mergeCell ref="H44:I44"/>
    <mergeCell ref="B45:C45"/>
    <mergeCell ref="H45:I45"/>
    <mergeCell ref="H41:I41"/>
    <mergeCell ref="H50:I50"/>
    <mergeCell ref="B46:C46"/>
    <mergeCell ref="H46:I46"/>
    <mergeCell ref="B47:C47"/>
    <mergeCell ref="B64:C64"/>
    <mergeCell ref="B61:C61"/>
    <mergeCell ref="B62:C62"/>
    <mergeCell ref="B63:C63"/>
    <mergeCell ref="H47:I47"/>
    <mergeCell ref="B48:C48"/>
    <mergeCell ref="H48:I48"/>
    <mergeCell ref="B49:C49"/>
    <mergeCell ref="H49:I49"/>
  </mergeCells>
  <hyperlinks>
    <hyperlink ref="H50" r:id="rId1" location="!/workplanning?mainForm=true"/>
    <hyperlink ref="C15" r:id="rId2" display="upravdom19.12@mail.ru"/>
  </hyperlinks>
  <pageMargins left="0.70866141732283472" right="0.70866141732283472" top="0.35433070866141736" bottom="0.35433070866141736" header="0.31496062992125984" footer="0.31496062992125984"/>
  <pageSetup paperSize="9" scale="69" fitToHeight="2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opLeftCell="A8" zoomScale="70" zoomScaleNormal="70" workbookViewId="0">
      <selection activeCell="E69" sqref="E69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85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3200.5</v>
      </c>
      <c r="I17" s="34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7">
        <v>2</v>
      </c>
      <c r="C23" s="88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2" t="s">
        <v>53</v>
      </c>
      <c r="C24" s="103"/>
      <c r="D24" s="31" t="s">
        <v>24</v>
      </c>
      <c r="E24" s="31">
        <v>1.32</v>
      </c>
      <c r="F24" s="12">
        <f>H17</f>
        <v>3200.5</v>
      </c>
      <c r="G24" s="14">
        <v>44932.42</v>
      </c>
      <c r="H24" s="13">
        <f>F24</f>
        <v>3200.5</v>
      </c>
      <c r="I24" s="14">
        <v>44932.42</v>
      </c>
    </row>
    <row r="25" spans="1:9" s="2" customFormat="1" ht="16.5" customHeight="1" x14ac:dyDescent="0.25">
      <c r="A25" s="31">
        <v>2</v>
      </c>
      <c r="B25" s="102" t="s">
        <v>54</v>
      </c>
      <c r="C25" s="123"/>
      <c r="D25" s="31" t="s">
        <v>24</v>
      </c>
      <c r="E25" s="31">
        <v>3.37</v>
      </c>
      <c r="F25" s="12">
        <f>H17</f>
        <v>3200.5</v>
      </c>
      <c r="G25" s="14">
        <v>114732.48</v>
      </c>
      <c r="H25" s="13">
        <f t="shared" ref="H25:H32" si="0">F25</f>
        <v>3200.5</v>
      </c>
      <c r="I25" s="14">
        <v>41171.620000000003</v>
      </c>
    </row>
    <row r="26" spans="1:9" s="2" customFormat="1" ht="15.75" customHeight="1" x14ac:dyDescent="0.25">
      <c r="A26" s="31">
        <v>3</v>
      </c>
      <c r="B26" s="102" t="s">
        <v>61</v>
      </c>
      <c r="C26" s="123"/>
      <c r="D26" s="31" t="s">
        <v>24</v>
      </c>
      <c r="E26" s="31">
        <v>0.38</v>
      </c>
      <c r="F26" s="12">
        <f>H17</f>
        <v>3200.5</v>
      </c>
      <c r="G26" s="14">
        <v>12938.44</v>
      </c>
      <c r="H26" s="13">
        <f t="shared" si="0"/>
        <v>3200.5</v>
      </c>
      <c r="I26" s="14">
        <v>12938.44</v>
      </c>
    </row>
    <row r="27" spans="1:9" s="2" customFormat="1" x14ac:dyDescent="0.25">
      <c r="A27" s="31">
        <v>4</v>
      </c>
      <c r="B27" s="102" t="s">
        <v>55</v>
      </c>
      <c r="C27" s="103"/>
      <c r="D27" s="31" t="s">
        <v>24</v>
      </c>
      <c r="E27" s="31">
        <v>1.52</v>
      </c>
      <c r="F27" s="12">
        <f>H17</f>
        <v>3200.5</v>
      </c>
      <c r="G27" s="14">
        <v>51753.57</v>
      </c>
      <c r="H27" s="13">
        <f t="shared" si="0"/>
        <v>3200.5</v>
      </c>
      <c r="I27" s="14">
        <v>51753.57</v>
      </c>
    </row>
    <row r="28" spans="1:9" s="2" customFormat="1" x14ac:dyDescent="0.25">
      <c r="A28" s="31">
        <v>5</v>
      </c>
      <c r="B28" s="102" t="s">
        <v>56</v>
      </c>
      <c r="C28" s="103"/>
      <c r="D28" s="31" t="s">
        <v>24</v>
      </c>
      <c r="E28" s="31">
        <v>4.29</v>
      </c>
      <c r="F28" s="12">
        <f>H17</f>
        <v>3200.5</v>
      </c>
      <c r="G28" s="14">
        <v>146053.72</v>
      </c>
      <c r="H28" s="13">
        <f t="shared" si="0"/>
        <v>3200.5</v>
      </c>
      <c r="I28" s="14">
        <v>146053.72</v>
      </c>
    </row>
    <row r="29" spans="1:9" s="2" customFormat="1" ht="27.75" customHeight="1" x14ac:dyDescent="0.25">
      <c r="A29" s="31">
        <v>6</v>
      </c>
      <c r="B29" s="102" t="s">
        <v>57</v>
      </c>
      <c r="C29" s="103"/>
      <c r="D29" s="31" t="s">
        <v>24</v>
      </c>
      <c r="E29" s="31">
        <v>0.93</v>
      </c>
      <c r="F29" s="12">
        <f>H17</f>
        <v>3200.5</v>
      </c>
      <c r="G29" s="14">
        <v>31657.63</v>
      </c>
      <c r="H29" s="13">
        <f t="shared" si="0"/>
        <v>3200.5</v>
      </c>
      <c r="I29" s="14">
        <v>15316.96</v>
      </c>
    </row>
    <row r="30" spans="1:9" s="2" customFormat="1" ht="29.25" customHeight="1" x14ac:dyDescent="0.25">
      <c r="A30" s="31">
        <v>7</v>
      </c>
      <c r="B30" s="102" t="s">
        <v>58</v>
      </c>
      <c r="C30" s="103"/>
      <c r="D30" s="31" t="s">
        <v>24</v>
      </c>
      <c r="E30" s="31">
        <v>1.0900000000000001</v>
      </c>
      <c r="F30" s="12">
        <f>H17</f>
        <v>3200.5</v>
      </c>
      <c r="G30" s="14">
        <v>37102.089999999997</v>
      </c>
      <c r="H30" s="13">
        <f t="shared" si="0"/>
        <v>3200.5</v>
      </c>
      <c r="I30" s="14">
        <v>33232.980000000003</v>
      </c>
    </row>
    <row r="31" spans="1:9" s="2" customFormat="1" x14ac:dyDescent="0.25">
      <c r="A31" s="31">
        <v>8</v>
      </c>
      <c r="B31" s="102" t="s">
        <v>59</v>
      </c>
      <c r="C31" s="103"/>
      <c r="D31" s="31" t="s">
        <v>24</v>
      </c>
      <c r="E31" s="31">
        <v>0.16</v>
      </c>
      <c r="F31" s="12">
        <f>H17</f>
        <v>3200.5</v>
      </c>
      <c r="G31" s="14">
        <v>5444.49</v>
      </c>
      <c r="H31" s="13">
        <f t="shared" si="0"/>
        <v>3200.5</v>
      </c>
      <c r="I31" s="14">
        <v>1152.1400000000001</v>
      </c>
    </row>
    <row r="32" spans="1:9" s="2" customFormat="1" ht="32.25" customHeight="1" x14ac:dyDescent="0.25">
      <c r="A32" s="31">
        <v>9</v>
      </c>
      <c r="B32" s="102" t="s">
        <v>60</v>
      </c>
      <c r="C32" s="103"/>
      <c r="D32" s="31" t="s">
        <v>24</v>
      </c>
      <c r="E32" s="31">
        <v>1.61</v>
      </c>
      <c r="F32" s="12">
        <f>H17</f>
        <v>3200.5</v>
      </c>
      <c r="G32" s="12">
        <v>54812.18</v>
      </c>
      <c r="H32" s="13">
        <f t="shared" si="0"/>
        <v>3200.5</v>
      </c>
      <c r="I32" s="14">
        <v>49440.29</v>
      </c>
    </row>
    <row r="33" spans="1:9" s="35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499427.01999999996</v>
      </c>
      <c r="H33" s="10" t="s">
        <v>39</v>
      </c>
      <c r="I33" s="15">
        <f>SUM(I24:I32)</f>
        <v>395992.14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E53</f>
        <v>45067.13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5" t="s">
        <v>32</v>
      </c>
      <c r="C41" s="86"/>
      <c r="D41" s="33" t="s">
        <v>33</v>
      </c>
      <c r="E41" s="33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33.75" customHeight="1" x14ac:dyDescent="0.25">
      <c r="A43" s="57">
        <v>1</v>
      </c>
      <c r="B43" s="85" t="s">
        <v>287</v>
      </c>
      <c r="C43" s="86"/>
      <c r="D43" s="54" t="s">
        <v>67</v>
      </c>
      <c r="E43" s="12">
        <v>3326</v>
      </c>
      <c r="F43" s="57">
        <v>1</v>
      </c>
      <c r="G43" s="58" t="s">
        <v>77</v>
      </c>
      <c r="H43" s="87" t="s">
        <v>288</v>
      </c>
      <c r="I43" s="88"/>
    </row>
    <row r="44" spans="1:9" s="16" customFormat="1" ht="33.75" customHeight="1" x14ac:dyDescent="0.25">
      <c r="A44" s="31">
        <v>2</v>
      </c>
      <c r="B44" s="85" t="s">
        <v>289</v>
      </c>
      <c r="C44" s="86"/>
      <c r="D44" s="29" t="s">
        <v>67</v>
      </c>
      <c r="E44" s="12">
        <v>12428.5</v>
      </c>
      <c r="F44" s="31">
        <v>1</v>
      </c>
      <c r="G44" s="32" t="s">
        <v>77</v>
      </c>
      <c r="H44" s="87" t="s">
        <v>99</v>
      </c>
      <c r="I44" s="88"/>
    </row>
    <row r="45" spans="1:9" s="16" customFormat="1" ht="51" customHeight="1" x14ac:dyDescent="0.25">
      <c r="A45" s="57">
        <v>3</v>
      </c>
      <c r="B45" s="85" t="s">
        <v>291</v>
      </c>
      <c r="C45" s="86"/>
      <c r="D45" s="54" t="s">
        <v>67</v>
      </c>
      <c r="E45" s="12">
        <v>15386.75</v>
      </c>
      <c r="F45" s="57">
        <v>1</v>
      </c>
      <c r="G45" s="58" t="s">
        <v>77</v>
      </c>
      <c r="H45" s="87" t="s">
        <v>290</v>
      </c>
      <c r="I45" s="88"/>
    </row>
    <row r="46" spans="1:9" s="16" customFormat="1" ht="41.25" customHeight="1" x14ac:dyDescent="0.25">
      <c r="A46" s="57">
        <v>4</v>
      </c>
      <c r="B46" s="85" t="s">
        <v>294</v>
      </c>
      <c r="C46" s="86"/>
      <c r="D46" s="54" t="s">
        <v>67</v>
      </c>
      <c r="E46" s="12">
        <v>1909</v>
      </c>
      <c r="F46" s="57">
        <v>1</v>
      </c>
      <c r="G46" s="58" t="s">
        <v>77</v>
      </c>
      <c r="H46" s="87" t="s">
        <v>292</v>
      </c>
      <c r="I46" s="88"/>
    </row>
    <row r="47" spans="1:9" s="16" customFormat="1" ht="41.25" customHeight="1" x14ac:dyDescent="0.25">
      <c r="A47" s="57">
        <v>5</v>
      </c>
      <c r="B47" s="85" t="s">
        <v>296</v>
      </c>
      <c r="C47" s="86"/>
      <c r="D47" s="54" t="s">
        <v>67</v>
      </c>
      <c r="E47" s="12">
        <v>1909</v>
      </c>
      <c r="F47" s="57">
        <v>1</v>
      </c>
      <c r="G47" s="58" t="s">
        <v>77</v>
      </c>
      <c r="H47" s="87" t="s">
        <v>295</v>
      </c>
      <c r="I47" s="88"/>
    </row>
    <row r="48" spans="1:9" s="16" customFormat="1" ht="41.25" customHeight="1" x14ac:dyDescent="0.25">
      <c r="A48" s="57">
        <v>6</v>
      </c>
      <c r="B48" s="85" t="s">
        <v>297</v>
      </c>
      <c r="C48" s="86"/>
      <c r="D48" s="54" t="s">
        <v>67</v>
      </c>
      <c r="E48" s="12">
        <v>1909</v>
      </c>
      <c r="F48" s="57">
        <v>1</v>
      </c>
      <c r="G48" s="58" t="s">
        <v>77</v>
      </c>
      <c r="H48" s="87" t="s">
        <v>298</v>
      </c>
      <c r="I48" s="88"/>
    </row>
    <row r="49" spans="1:9" s="16" customFormat="1" ht="41.25" customHeight="1" x14ac:dyDescent="0.25">
      <c r="A49" s="57">
        <v>7</v>
      </c>
      <c r="B49" s="85" t="s">
        <v>299</v>
      </c>
      <c r="C49" s="86"/>
      <c r="D49" s="54" t="s">
        <v>67</v>
      </c>
      <c r="E49" s="12">
        <v>1909</v>
      </c>
      <c r="F49" s="57">
        <v>1</v>
      </c>
      <c r="G49" s="58" t="s">
        <v>77</v>
      </c>
      <c r="H49" s="87" t="s">
        <v>300</v>
      </c>
      <c r="I49" s="88"/>
    </row>
    <row r="50" spans="1:9" s="16" customFormat="1" ht="33.75" customHeight="1" x14ac:dyDescent="0.25">
      <c r="A50" s="31">
        <v>8</v>
      </c>
      <c r="B50" s="85" t="s">
        <v>131</v>
      </c>
      <c r="C50" s="86"/>
      <c r="D50" s="29" t="s">
        <v>67</v>
      </c>
      <c r="E50" s="12">
        <v>2145.81</v>
      </c>
      <c r="F50" s="31">
        <v>1</v>
      </c>
      <c r="G50" s="32" t="s">
        <v>77</v>
      </c>
      <c r="H50" s="87" t="s">
        <v>132</v>
      </c>
      <c r="I50" s="128"/>
    </row>
    <row r="51" spans="1:9" s="16" customFormat="1" ht="33.75" customHeight="1" x14ac:dyDescent="0.25">
      <c r="A51" s="31">
        <v>9</v>
      </c>
      <c r="B51" s="85" t="s">
        <v>301</v>
      </c>
      <c r="C51" s="86"/>
      <c r="D51" s="29" t="s">
        <v>67</v>
      </c>
      <c r="E51" s="12">
        <v>2333.0700000000002</v>
      </c>
      <c r="F51" s="31">
        <v>1</v>
      </c>
      <c r="G51" s="32" t="s">
        <v>77</v>
      </c>
      <c r="H51" s="87" t="s">
        <v>133</v>
      </c>
      <c r="I51" s="128"/>
    </row>
    <row r="52" spans="1:9" s="16" customFormat="1" ht="33.75" customHeight="1" x14ac:dyDescent="0.25">
      <c r="A52" s="31">
        <v>10</v>
      </c>
      <c r="B52" s="85" t="s">
        <v>134</v>
      </c>
      <c r="C52" s="86"/>
      <c r="D52" s="29" t="s">
        <v>67</v>
      </c>
      <c r="E52" s="12">
        <v>1811</v>
      </c>
      <c r="F52" s="31">
        <v>1</v>
      </c>
      <c r="G52" s="32" t="s">
        <v>77</v>
      </c>
      <c r="H52" s="87" t="s">
        <v>135</v>
      </c>
      <c r="I52" s="128"/>
    </row>
    <row r="53" spans="1:9" ht="34.5" customHeight="1" x14ac:dyDescent="0.25">
      <c r="A53" s="134" t="s">
        <v>38</v>
      </c>
      <c r="B53" s="81"/>
      <c r="C53" s="81"/>
      <c r="D53" s="82"/>
      <c r="E53" s="12">
        <f>SUM(E43:E52)</f>
        <v>45067.13</v>
      </c>
      <c r="F53" s="92" t="s">
        <v>39</v>
      </c>
      <c r="G53" s="84"/>
      <c r="H53" s="94" t="s">
        <v>52</v>
      </c>
      <c r="I53" s="143"/>
    </row>
    <row r="55" spans="1:9" x14ac:dyDescent="0.25">
      <c r="A55" s="3" t="s">
        <v>40</v>
      </c>
      <c r="H55" s="19">
        <v>163770.17000000001</v>
      </c>
      <c r="I55" s="3" t="s">
        <v>28</v>
      </c>
    </row>
    <row r="56" spans="1:9" ht="36.75" customHeight="1" x14ac:dyDescent="0.25">
      <c r="A56" s="79" t="s">
        <v>37</v>
      </c>
      <c r="B56" s="80"/>
      <c r="C56" s="80"/>
      <c r="D56" s="80"/>
      <c r="E56" s="80"/>
      <c r="F56" s="80"/>
      <c r="G56" s="80"/>
      <c r="H56" s="80"/>
      <c r="I56" s="80"/>
    </row>
    <row r="58" spans="1:9" s="26" customFormat="1" ht="56.25" customHeight="1" x14ac:dyDescent="0.2">
      <c r="A58" s="33" t="s">
        <v>0</v>
      </c>
      <c r="B58" s="33" t="s">
        <v>41</v>
      </c>
      <c r="C58" s="33" t="s">
        <v>42</v>
      </c>
      <c r="D58" s="85" t="s">
        <v>43</v>
      </c>
      <c r="E58" s="117"/>
      <c r="F58" s="118"/>
    </row>
    <row r="59" spans="1:9" s="2" customFormat="1" x14ac:dyDescent="0.25">
      <c r="A59" s="31">
        <v>1</v>
      </c>
      <c r="B59" s="31">
        <v>2</v>
      </c>
      <c r="C59" s="31">
        <v>3</v>
      </c>
      <c r="D59" s="83">
        <v>4</v>
      </c>
      <c r="E59" s="84"/>
      <c r="F59" s="84"/>
    </row>
    <row r="60" spans="1:9" x14ac:dyDescent="0.25">
      <c r="A60" s="31" t="s">
        <v>39</v>
      </c>
      <c r="B60" s="31" t="s">
        <v>39</v>
      </c>
      <c r="C60" s="31" t="s">
        <v>39</v>
      </c>
      <c r="D60" s="83" t="s">
        <v>39</v>
      </c>
      <c r="E60" s="84"/>
      <c r="F60" s="84"/>
    </row>
    <row r="62" spans="1:9" ht="69.75" customHeight="1" x14ac:dyDescent="0.25">
      <c r="A62" s="79" t="s">
        <v>44</v>
      </c>
      <c r="B62" s="80"/>
      <c r="C62" s="80"/>
      <c r="D62" s="80"/>
      <c r="E62" s="80"/>
      <c r="F62" s="80"/>
      <c r="G62" s="80"/>
      <c r="H62" s="80"/>
      <c r="I62" s="80"/>
    </row>
    <row r="64" spans="1:9" ht="78.75" x14ac:dyDescent="0.25">
      <c r="A64" s="29" t="s">
        <v>0</v>
      </c>
      <c r="B64" s="72" t="s">
        <v>45</v>
      </c>
      <c r="C64" s="73"/>
      <c r="D64" s="29" t="s">
        <v>46</v>
      </c>
      <c r="E64" s="29" t="s">
        <v>47</v>
      </c>
      <c r="F64" s="29" t="s">
        <v>48</v>
      </c>
      <c r="G64" s="29" t="s">
        <v>49</v>
      </c>
    </row>
    <row r="65" spans="1:9" x14ac:dyDescent="0.25">
      <c r="A65" s="29">
        <v>1</v>
      </c>
      <c r="B65" s="72">
        <v>2</v>
      </c>
      <c r="C65" s="73"/>
      <c r="D65" s="29">
        <v>3</v>
      </c>
      <c r="E65" s="29">
        <v>4</v>
      </c>
      <c r="F65" s="29">
        <v>5</v>
      </c>
      <c r="G65" s="29">
        <v>6</v>
      </c>
    </row>
    <row r="66" spans="1:9" ht="31.5" customHeight="1" x14ac:dyDescent="0.25">
      <c r="A66" s="11">
        <v>1</v>
      </c>
      <c r="B66" s="74" t="s">
        <v>50</v>
      </c>
      <c r="C66" s="75"/>
      <c r="D66" s="20">
        <v>0</v>
      </c>
      <c r="E66" s="20">
        <f>G33+H55</f>
        <v>663197.18999999994</v>
      </c>
      <c r="F66" s="20">
        <v>616935.26</v>
      </c>
      <c r="G66" s="12">
        <f>E66-F66</f>
        <v>46261.929999999935</v>
      </c>
      <c r="I66" s="22"/>
    </row>
    <row r="67" spans="1:9" ht="32.25" customHeight="1" x14ac:dyDescent="0.25">
      <c r="A67" s="11">
        <v>2</v>
      </c>
      <c r="B67" s="74" t="s">
        <v>51</v>
      </c>
      <c r="C67" s="75"/>
      <c r="D67" s="20">
        <v>0</v>
      </c>
      <c r="E67" s="20" t="s">
        <v>39</v>
      </c>
      <c r="F67" s="20" t="s">
        <v>39</v>
      </c>
      <c r="G67" s="12" t="s">
        <v>39</v>
      </c>
    </row>
    <row r="68" spans="1:9" x14ac:dyDescent="0.25">
      <c r="A68" s="76" t="s">
        <v>38</v>
      </c>
      <c r="B68" s="77"/>
      <c r="C68" s="78"/>
      <c r="D68" s="20">
        <f>SUM(D66:D67)</f>
        <v>0</v>
      </c>
      <c r="E68" s="20">
        <f>SUM(E66:E67)</f>
        <v>663197.18999999994</v>
      </c>
      <c r="F68" s="20">
        <f>SUM(F66:F67)</f>
        <v>616935.26</v>
      </c>
      <c r="G68" s="12">
        <f>SUM(G66:G67)</f>
        <v>46261.929999999935</v>
      </c>
    </row>
  </sheetData>
  <mergeCells count="73">
    <mergeCell ref="H48:I48"/>
    <mergeCell ref="B49:C49"/>
    <mergeCell ref="H49:I49"/>
    <mergeCell ref="B45:C45"/>
    <mergeCell ref="H45:I45"/>
    <mergeCell ref="B46:C46"/>
    <mergeCell ref="H46:I46"/>
    <mergeCell ref="B47:C47"/>
    <mergeCell ref="H47:I47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B50:C50"/>
    <mergeCell ref="H50:I50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4:C44"/>
    <mergeCell ref="H44:I44"/>
    <mergeCell ref="B43:C43"/>
    <mergeCell ref="H43:I43"/>
    <mergeCell ref="B48:C48"/>
    <mergeCell ref="B66:C66"/>
    <mergeCell ref="B67:C67"/>
    <mergeCell ref="A68:C68"/>
    <mergeCell ref="A56:I56"/>
    <mergeCell ref="D58:F58"/>
    <mergeCell ref="D59:F59"/>
    <mergeCell ref="D60:F60"/>
    <mergeCell ref="A62:I62"/>
    <mergeCell ref="B64:C64"/>
    <mergeCell ref="B51:C51"/>
    <mergeCell ref="H51:I51"/>
    <mergeCell ref="B52:C52"/>
    <mergeCell ref="H52:I52"/>
    <mergeCell ref="B65:C65"/>
    <mergeCell ref="A53:D53"/>
    <mergeCell ref="F53:G53"/>
    <mergeCell ref="H53:I53"/>
  </mergeCells>
  <hyperlinks>
    <hyperlink ref="H53" r:id="rId1" location="!/workplanning?mainForm=true"/>
    <hyperlink ref="C15" r:id="rId2" display="upravdom19.12@mail.ru"/>
  </hyperlinks>
  <pageMargins left="0.70866141732283472" right="0.70866141732283472" top="0.74803149606299213" bottom="0.74803149606299213" header="0.31496062992125984" footer="0.31496062992125984"/>
  <pageSetup paperSize="9" scale="57" fitToHeight="2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zoomScale="70" zoomScaleNormal="70" workbookViewId="0">
      <selection activeCell="E68" sqref="E68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09" t="s">
        <v>100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</row>
    <row r="7" spans="1:9" ht="30" customHeight="1" x14ac:dyDescent="0.25">
      <c r="A7" s="79" t="s">
        <v>21</v>
      </c>
      <c r="B7" s="79"/>
      <c r="C7" s="79"/>
      <c r="D7" s="79"/>
      <c r="E7" s="79"/>
      <c r="F7" s="79"/>
      <c r="G7" s="79"/>
      <c r="H7" s="79"/>
      <c r="I7" s="79"/>
    </row>
    <row r="8" spans="1:9" s="8" customFormat="1" ht="12.75" x14ac:dyDescent="0.2">
      <c r="A8" s="111" t="s">
        <v>11</v>
      </c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2" t="s">
        <v>22</v>
      </c>
      <c r="B9" s="113"/>
      <c r="C9" s="113"/>
      <c r="D9" s="113"/>
      <c r="E9" s="113"/>
      <c r="F9" s="113"/>
      <c r="G9" s="113"/>
      <c r="H9" s="113"/>
      <c r="I9" s="113"/>
    </row>
    <row r="10" spans="1:9" s="8" customFormat="1" ht="12.75" x14ac:dyDescent="0.2">
      <c r="A10" s="111" t="s">
        <v>12</v>
      </c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4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spans="1:9" s="8" customFormat="1" ht="12.75" x14ac:dyDescent="0.2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</row>
    <row r="13" spans="1:9" ht="15.75" customHeight="1" x14ac:dyDescent="0.25">
      <c r="A13" s="109" t="s">
        <v>19</v>
      </c>
      <c r="B13" s="116"/>
      <c r="C13" s="116"/>
      <c r="D13" s="79" t="s">
        <v>63</v>
      </c>
      <c r="E13" s="116"/>
      <c r="F13" s="116"/>
      <c r="G13" s="116"/>
      <c r="H13" s="116"/>
      <c r="I13" s="116"/>
    </row>
    <row r="14" spans="1:9" s="8" customFormat="1" ht="12.75" x14ac:dyDescent="0.2">
      <c r="F14" s="8" t="s">
        <v>14</v>
      </c>
    </row>
    <row r="15" spans="1:9" x14ac:dyDescent="0.25">
      <c r="A15" s="21" t="s">
        <v>64</v>
      </c>
      <c r="B15" s="21"/>
      <c r="C15" s="24" t="s">
        <v>65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48">
        <v>3760.6</v>
      </c>
      <c r="I17" s="34" t="s">
        <v>24</v>
      </c>
    </row>
    <row r="18" spans="1:9" x14ac:dyDescent="0.25">
      <c r="A18" s="3" t="s">
        <v>20</v>
      </c>
      <c r="C18" s="25">
        <f>'Героев 4'!C18</f>
        <v>46104</v>
      </c>
    </row>
    <row r="19" spans="1:9" ht="34.5" customHeight="1" x14ac:dyDescent="0.25">
      <c r="A19" s="79" t="s">
        <v>16</v>
      </c>
      <c r="B19" s="79"/>
      <c r="C19" s="79"/>
      <c r="D19" s="79"/>
      <c r="E19" s="79"/>
      <c r="F19" s="79"/>
      <c r="G19" s="79"/>
      <c r="H19" s="79"/>
      <c r="I19" s="79"/>
    </row>
    <row r="21" spans="1:9" s="26" customFormat="1" ht="12.75" x14ac:dyDescent="0.2">
      <c r="A21" s="122" t="s">
        <v>0</v>
      </c>
      <c r="B21" s="124" t="s">
        <v>1</v>
      </c>
      <c r="C21" s="125"/>
      <c r="D21" s="122" t="s">
        <v>2</v>
      </c>
      <c r="E21" s="122" t="s">
        <v>3</v>
      </c>
      <c r="F21" s="122" t="s">
        <v>4</v>
      </c>
      <c r="G21" s="122"/>
      <c r="H21" s="122" t="s">
        <v>5</v>
      </c>
      <c r="I21" s="122"/>
    </row>
    <row r="22" spans="1:9" s="26" customFormat="1" ht="66.75" customHeight="1" x14ac:dyDescent="0.2">
      <c r="A22" s="122"/>
      <c r="B22" s="126"/>
      <c r="C22" s="127"/>
      <c r="D22" s="122"/>
      <c r="E22" s="122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7">
        <v>2</v>
      </c>
      <c r="C23" s="88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2" t="s">
        <v>53</v>
      </c>
      <c r="C24" s="103"/>
      <c r="D24" s="31" t="s">
        <v>24</v>
      </c>
      <c r="E24" s="31">
        <v>1.32</v>
      </c>
      <c r="F24" s="12">
        <f>H17</f>
        <v>3760.6</v>
      </c>
      <c r="G24" s="14">
        <v>52795.73</v>
      </c>
      <c r="H24" s="13">
        <f>F24</f>
        <v>3760.6</v>
      </c>
      <c r="I24" s="14">
        <v>52795.73</v>
      </c>
    </row>
    <row r="25" spans="1:9" s="2" customFormat="1" ht="16.5" customHeight="1" x14ac:dyDescent="0.25">
      <c r="A25" s="31">
        <v>2</v>
      </c>
      <c r="B25" s="102" t="s">
        <v>54</v>
      </c>
      <c r="C25" s="123"/>
      <c r="D25" s="31" t="s">
        <v>24</v>
      </c>
      <c r="E25" s="31">
        <v>3.37</v>
      </c>
      <c r="F25" s="12">
        <f>H17</f>
        <v>3760.6</v>
      </c>
      <c r="G25" s="14">
        <v>134810.98000000001</v>
      </c>
      <c r="H25" s="13">
        <f t="shared" ref="H25:H32" si="0">F25</f>
        <v>3760.6</v>
      </c>
      <c r="I25" s="14">
        <v>42918.2</v>
      </c>
    </row>
    <row r="26" spans="1:9" s="2" customFormat="1" ht="15.75" customHeight="1" x14ac:dyDescent="0.25">
      <c r="A26" s="31">
        <v>3</v>
      </c>
      <c r="B26" s="102" t="s">
        <v>61</v>
      </c>
      <c r="C26" s="123"/>
      <c r="D26" s="31" t="s">
        <v>24</v>
      </c>
      <c r="E26" s="31">
        <v>0.38</v>
      </c>
      <c r="F26" s="12">
        <f>H17</f>
        <v>3760.6</v>
      </c>
      <c r="G26" s="14">
        <v>15202.65</v>
      </c>
      <c r="H26" s="13">
        <f t="shared" si="0"/>
        <v>3760.6</v>
      </c>
      <c r="I26" s="14">
        <v>15202.65</v>
      </c>
    </row>
    <row r="27" spans="1:9" s="2" customFormat="1" x14ac:dyDescent="0.25">
      <c r="A27" s="31">
        <v>4</v>
      </c>
      <c r="B27" s="102" t="s">
        <v>55</v>
      </c>
      <c r="C27" s="103"/>
      <c r="D27" s="31" t="s">
        <v>24</v>
      </c>
      <c r="E27" s="31">
        <v>1.52</v>
      </c>
      <c r="F27" s="12">
        <f>H17</f>
        <v>3760.6</v>
      </c>
      <c r="G27" s="14">
        <v>60810.59</v>
      </c>
      <c r="H27" s="13">
        <f t="shared" si="0"/>
        <v>3760.6</v>
      </c>
      <c r="I27" s="14">
        <v>60810.59</v>
      </c>
    </row>
    <row r="28" spans="1:9" s="2" customFormat="1" x14ac:dyDescent="0.25">
      <c r="A28" s="31">
        <v>5</v>
      </c>
      <c r="B28" s="102" t="s">
        <v>56</v>
      </c>
      <c r="C28" s="103"/>
      <c r="D28" s="31" t="s">
        <v>24</v>
      </c>
      <c r="E28" s="31">
        <v>4.29</v>
      </c>
      <c r="F28" s="12">
        <f>H17</f>
        <v>3760.6</v>
      </c>
      <c r="G28" s="14">
        <v>171613.54</v>
      </c>
      <c r="H28" s="13">
        <f t="shared" si="0"/>
        <v>3760.6</v>
      </c>
      <c r="I28" s="14">
        <v>171613.54</v>
      </c>
    </row>
    <row r="29" spans="1:9" s="2" customFormat="1" ht="27.75" customHeight="1" x14ac:dyDescent="0.25">
      <c r="A29" s="31">
        <v>6</v>
      </c>
      <c r="B29" s="102" t="s">
        <v>57</v>
      </c>
      <c r="C29" s="103"/>
      <c r="D29" s="31" t="s">
        <v>24</v>
      </c>
      <c r="E29" s="31">
        <v>0.93</v>
      </c>
      <c r="F29" s="12">
        <f>H17</f>
        <v>3760.6</v>
      </c>
      <c r="G29" s="14">
        <v>37197.82</v>
      </c>
      <c r="H29" s="13">
        <f t="shared" si="0"/>
        <v>3760.6</v>
      </c>
      <c r="I29" s="14">
        <v>49518.39</v>
      </c>
    </row>
    <row r="30" spans="1:9" s="2" customFormat="1" ht="29.25" customHeight="1" x14ac:dyDescent="0.25">
      <c r="A30" s="31">
        <v>7</v>
      </c>
      <c r="B30" s="102" t="s">
        <v>58</v>
      </c>
      <c r="C30" s="103"/>
      <c r="D30" s="31" t="s">
        <v>24</v>
      </c>
      <c r="E30" s="31">
        <v>1.0900000000000001</v>
      </c>
      <c r="F30" s="12">
        <f>H17</f>
        <v>3760.6</v>
      </c>
      <c r="G30" s="14">
        <v>43595.05</v>
      </c>
      <c r="H30" s="13">
        <f t="shared" si="0"/>
        <v>3760.6</v>
      </c>
      <c r="I30" s="14">
        <v>25519.84</v>
      </c>
    </row>
    <row r="31" spans="1:9" s="2" customFormat="1" x14ac:dyDescent="0.25">
      <c r="A31" s="31">
        <v>8</v>
      </c>
      <c r="B31" s="102" t="s">
        <v>59</v>
      </c>
      <c r="C31" s="103"/>
      <c r="D31" s="31" t="s">
        <v>24</v>
      </c>
      <c r="E31" s="31">
        <v>0.16</v>
      </c>
      <c r="F31" s="12">
        <f>H17</f>
        <v>3760.6</v>
      </c>
      <c r="G31" s="14">
        <v>6397.25</v>
      </c>
      <c r="H31" s="13">
        <f t="shared" si="0"/>
        <v>3760.6</v>
      </c>
      <c r="I31" s="14">
        <v>1353.82</v>
      </c>
    </row>
    <row r="32" spans="1:9" s="2" customFormat="1" ht="32.25" customHeight="1" x14ac:dyDescent="0.25">
      <c r="A32" s="31">
        <v>9</v>
      </c>
      <c r="B32" s="102" t="s">
        <v>60</v>
      </c>
      <c r="C32" s="103"/>
      <c r="D32" s="31" t="s">
        <v>24</v>
      </c>
      <c r="E32" s="31">
        <v>1.61</v>
      </c>
      <c r="F32" s="12">
        <f>H17</f>
        <v>3760.6</v>
      </c>
      <c r="G32" s="12">
        <v>64404.47</v>
      </c>
      <c r="H32" s="13">
        <f t="shared" si="0"/>
        <v>3760.6</v>
      </c>
      <c r="I32" s="14">
        <v>52691.53</v>
      </c>
    </row>
    <row r="33" spans="1:9" s="35" customFormat="1" x14ac:dyDescent="0.25">
      <c r="A33" s="97" t="s">
        <v>38</v>
      </c>
      <c r="B33" s="100"/>
      <c r="C33" s="100"/>
      <c r="D33" s="100"/>
      <c r="E33" s="101"/>
      <c r="F33" s="10" t="s">
        <v>39</v>
      </c>
      <c r="G33" s="15">
        <f>SUM(G24:G32)</f>
        <v>586828.07999999996</v>
      </c>
      <c r="H33" s="10" t="s">
        <v>39</v>
      </c>
      <c r="I33" s="15">
        <f>SUM(I24:I32)</f>
        <v>472424.29000000004</v>
      </c>
    </row>
    <row r="35" spans="1:9" x14ac:dyDescent="0.25">
      <c r="A35" s="79" t="s">
        <v>26</v>
      </c>
      <c r="B35" s="80"/>
      <c r="C35" s="80"/>
      <c r="D35" s="80"/>
      <c r="E35" s="80"/>
      <c r="F35" s="80"/>
      <c r="G35" s="80"/>
      <c r="H35" s="80"/>
      <c r="I35" s="80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9" t="s">
        <v>29</v>
      </c>
      <c r="B37" s="80"/>
      <c r="C37" s="80"/>
      <c r="D37" s="80"/>
      <c r="E37" s="80"/>
      <c r="F37" s="80"/>
      <c r="G37" s="80"/>
      <c r="H37" s="19">
        <v>0</v>
      </c>
      <c r="I37" s="3" t="s">
        <v>28</v>
      </c>
    </row>
    <row r="38" spans="1:9" x14ac:dyDescent="0.25">
      <c r="A38" s="79" t="s">
        <v>30</v>
      </c>
      <c r="B38" s="80"/>
      <c r="C38" s="80"/>
      <c r="D38" s="80"/>
      <c r="E38" s="80"/>
      <c r="F38" s="80"/>
      <c r="G38" s="80"/>
      <c r="H38" s="19">
        <f>E52</f>
        <v>48360.22</v>
      </c>
      <c r="I38" s="3" t="s">
        <v>28</v>
      </c>
    </row>
    <row r="39" spans="1:9" x14ac:dyDescent="0.25">
      <c r="A39" s="79" t="s">
        <v>31</v>
      </c>
      <c r="B39" s="80"/>
      <c r="C39" s="80"/>
      <c r="D39" s="80"/>
      <c r="E39" s="80"/>
      <c r="F39" s="80"/>
      <c r="G39" s="80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5" t="s">
        <v>32</v>
      </c>
      <c r="C41" s="86"/>
      <c r="D41" s="33" t="s">
        <v>33</v>
      </c>
      <c r="E41" s="33" t="s">
        <v>34</v>
      </c>
      <c r="F41" s="85" t="s">
        <v>35</v>
      </c>
      <c r="G41" s="86"/>
      <c r="H41" s="122" t="s">
        <v>36</v>
      </c>
      <c r="I41" s="121"/>
    </row>
    <row r="42" spans="1:9" s="23" customFormat="1" x14ac:dyDescent="0.25">
      <c r="A42" s="10">
        <v>1</v>
      </c>
      <c r="B42" s="97">
        <v>2</v>
      </c>
      <c r="C42" s="98"/>
      <c r="D42" s="10">
        <v>3</v>
      </c>
      <c r="E42" s="10">
        <v>4</v>
      </c>
      <c r="F42" s="97">
        <v>5</v>
      </c>
      <c r="G42" s="98"/>
      <c r="H42" s="92">
        <v>6</v>
      </c>
      <c r="I42" s="99"/>
    </row>
    <row r="43" spans="1:9" s="16" customFormat="1" ht="58.5" customHeight="1" x14ac:dyDescent="0.25">
      <c r="A43" s="31">
        <v>1</v>
      </c>
      <c r="B43" s="85" t="s">
        <v>101</v>
      </c>
      <c r="C43" s="86"/>
      <c r="D43" s="29" t="s">
        <v>67</v>
      </c>
      <c r="E43" s="12">
        <v>12791.95</v>
      </c>
      <c r="F43" s="31">
        <v>2.5</v>
      </c>
      <c r="G43" s="32" t="s">
        <v>68</v>
      </c>
      <c r="H43" s="87" t="s">
        <v>102</v>
      </c>
      <c r="I43" s="88"/>
    </row>
    <row r="44" spans="1:9" s="16" customFormat="1" ht="58.5" customHeight="1" x14ac:dyDescent="0.25">
      <c r="A44" s="31">
        <v>2</v>
      </c>
      <c r="B44" s="85" t="s">
        <v>144</v>
      </c>
      <c r="C44" s="86"/>
      <c r="D44" s="29" t="s">
        <v>67</v>
      </c>
      <c r="E44" s="12">
        <v>2519</v>
      </c>
      <c r="F44" s="31">
        <v>2</v>
      </c>
      <c r="G44" s="32" t="s">
        <v>145</v>
      </c>
      <c r="H44" s="87" t="s">
        <v>146</v>
      </c>
      <c r="I44" s="88"/>
    </row>
    <row r="45" spans="1:9" s="16" customFormat="1" ht="58.5" customHeight="1" x14ac:dyDescent="0.25">
      <c r="A45" s="57">
        <v>3</v>
      </c>
      <c r="B45" s="85" t="s">
        <v>138</v>
      </c>
      <c r="C45" s="86"/>
      <c r="D45" s="29" t="s">
        <v>67</v>
      </c>
      <c r="E45" s="12">
        <v>20921.189999999999</v>
      </c>
      <c r="F45" s="31">
        <v>1</v>
      </c>
      <c r="G45" s="32" t="s">
        <v>136</v>
      </c>
      <c r="H45" s="87" t="s">
        <v>137</v>
      </c>
      <c r="I45" s="88"/>
    </row>
    <row r="46" spans="1:9" s="16" customFormat="1" ht="58.5" customHeight="1" x14ac:dyDescent="0.25">
      <c r="A46" s="57">
        <v>4</v>
      </c>
      <c r="B46" s="85" t="s">
        <v>139</v>
      </c>
      <c r="C46" s="86"/>
      <c r="D46" s="29" t="s">
        <v>67</v>
      </c>
      <c r="E46" s="12">
        <v>1663</v>
      </c>
      <c r="F46" s="31">
        <v>1</v>
      </c>
      <c r="G46" s="32" t="s">
        <v>140</v>
      </c>
      <c r="H46" s="87" t="s">
        <v>141</v>
      </c>
      <c r="I46" s="88"/>
    </row>
    <row r="47" spans="1:9" s="16" customFormat="1" ht="58.5" customHeight="1" x14ac:dyDescent="0.25">
      <c r="A47" s="57">
        <v>5</v>
      </c>
      <c r="B47" s="85" t="s">
        <v>142</v>
      </c>
      <c r="C47" s="86"/>
      <c r="D47" s="29" t="s">
        <v>67</v>
      </c>
      <c r="E47" s="12">
        <v>1663</v>
      </c>
      <c r="F47" s="31">
        <v>1</v>
      </c>
      <c r="G47" s="32" t="s">
        <v>77</v>
      </c>
      <c r="H47" s="87" t="s">
        <v>143</v>
      </c>
      <c r="I47" s="88"/>
    </row>
    <row r="48" spans="1:9" s="16" customFormat="1" ht="58.5" customHeight="1" x14ac:dyDescent="0.25">
      <c r="A48" s="57">
        <v>6</v>
      </c>
      <c r="B48" s="85" t="s">
        <v>147</v>
      </c>
      <c r="C48" s="86"/>
      <c r="D48" s="29" t="s">
        <v>67</v>
      </c>
      <c r="E48" s="12">
        <v>2461</v>
      </c>
      <c r="F48" s="31">
        <v>2</v>
      </c>
      <c r="G48" s="32" t="s">
        <v>148</v>
      </c>
      <c r="H48" s="87" t="s">
        <v>149</v>
      </c>
      <c r="I48" s="88"/>
    </row>
    <row r="49" spans="1:9" s="16" customFormat="1" ht="58.5" customHeight="1" x14ac:dyDescent="0.25">
      <c r="A49" s="57">
        <v>7</v>
      </c>
      <c r="B49" s="85" t="s">
        <v>150</v>
      </c>
      <c r="C49" s="86"/>
      <c r="D49" s="29" t="s">
        <v>67</v>
      </c>
      <c r="E49" s="12">
        <v>1811</v>
      </c>
      <c r="F49" s="31">
        <v>1</v>
      </c>
      <c r="G49" s="32" t="s">
        <v>77</v>
      </c>
      <c r="H49" s="87" t="s">
        <v>151</v>
      </c>
      <c r="I49" s="88"/>
    </row>
    <row r="50" spans="1:9" s="16" customFormat="1" ht="58.5" customHeight="1" x14ac:dyDescent="0.25">
      <c r="A50" s="57">
        <v>8</v>
      </c>
      <c r="B50" s="85" t="s">
        <v>152</v>
      </c>
      <c r="C50" s="86"/>
      <c r="D50" s="29" t="s">
        <v>67</v>
      </c>
      <c r="E50" s="12">
        <v>2472.79</v>
      </c>
      <c r="F50" s="31">
        <v>1</v>
      </c>
      <c r="G50" s="32" t="s">
        <v>77</v>
      </c>
      <c r="H50" s="87" t="s">
        <v>153</v>
      </c>
      <c r="I50" s="88"/>
    </row>
    <row r="51" spans="1:9" s="16" customFormat="1" ht="58.5" customHeight="1" x14ac:dyDescent="0.25">
      <c r="A51" s="57">
        <v>9</v>
      </c>
      <c r="B51" s="85" t="s">
        <v>154</v>
      </c>
      <c r="C51" s="86"/>
      <c r="D51" s="29" t="s">
        <v>67</v>
      </c>
      <c r="E51" s="12">
        <v>2057.29</v>
      </c>
      <c r="F51" s="31">
        <v>1</v>
      </c>
      <c r="G51" s="32" t="s">
        <v>77</v>
      </c>
      <c r="H51" s="87" t="s">
        <v>155</v>
      </c>
      <c r="I51" s="88"/>
    </row>
    <row r="52" spans="1:9" ht="34.5" customHeight="1" x14ac:dyDescent="0.25">
      <c r="A52" s="134" t="s">
        <v>38</v>
      </c>
      <c r="B52" s="81"/>
      <c r="C52" s="81"/>
      <c r="D52" s="82"/>
      <c r="E52" s="12">
        <f>SUM(E43:E51)</f>
        <v>48360.22</v>
      </c>
      <c r="F52" s="92" t="s">
        <v>39</v>
      </c>
      <c r="G52" s="84"/>
      <c r="H52" s="94" t="s">
        <v>52</v>
      </c>
      <c r="I52" s="143"/>
    </row>
    <row r="54" spans="1:9" x14ac:dyDescent="0.25">
      <c r="A54" s="3" t="s">
        <v>40</v>
      </c>
      <c r="H54" s="19">
        <v>192430.35</v>
      </c>
      <c r="I54" s="3" t="s">
        <v>28</v>
      </c>
    </row>
    <row r="55" spans="1:9" ht="36.75" customHeight="1" x14ac:dyDescent="0.25">
      <c r="A55" s="79" t="s">
        <v>37</v>
      </c>
      <c r="B55" s="80"/>
      <c r="C55" s="80"/>
      <c r="D55" s="80"/>
      <c r="E55" s="80"/>
      <c r="F55" s="80"/>
      <c r="G55" s="80"/>
      <c r="H55" s="80"/>
      <c r="I55" s="80"/>
    </row>
    <row r="57" spans="1:9" s="26" customFormat="1" ht="56.25" customHeight="1" x14ac:dyDescent="0.2">
      <c r="A57" s="33" t="s">
        <v>0</v>
      </c>
      <c r="B57" s="33" t="s">
        <v>41</v>
      </c>
      <c r="C57" s="33" t="s">
        <v>42</v>
      </c>
      <c r="D57" s="85" t="s">
        <v>43</v>
      </c>
      <c r="E57" s="117"/>
      <c r="F57" s="118"/>
    </row>
    <row r="58" spans="1:9" s="2" customFormat="1" x14ac:dyDescent="0.25">
      <c r="A58" s="31">
        <v>1</v>
      </c>
      <c r="B58" s="31">
        <v>2</v>
      </c>
      <c r="C58" s="31">
        <v>3</v>
      </c>
      <c r="D58" s="83">
        <v>4</v>
      </c>
      <c r="E58" s="84"/>
      <c r="F58" s="84"/>
    </row>
    <row r="59" spans="1:9" x14ac:dyDescent="0.25">
      <c r="A59" s="31" t="s">
        <v>39</v>
      </c>
      <c r="B59" s="31" t="s">
        <v>39</v>
      </c>
      <c r="C59" s="31" t="s">
        <v>39</v>
      </c>
      <c r="D59" s="83" t="s">
        <v>39</v>
      </c>
      <c r="E59" s="84"/>
      <c r="F59" s="84"/>
    </row>
    <row r="61" spans="1:9" ht="69.75" customHeight="1" x14ac:dyDescent="0.25">
      <c r="A61" s="79" t="s">
        <v>44</v>
      </c>
      <c r="B61" s="80"/>
      <c r="C61" s="80"/>
      <c r="D61" s="80"/>
      <c r="E61" s="80"/>
      <c r="F61" s="80"/>
      <c r="G61" s="80"/>
      <c r="H61" s="80"/>
      <c r="I61" s="80"/>
    </row>
    <row r="63" spans="1:9" ht="78.75" x14ac:dyDescent="0.25">
      <c r="A63" s="29" t="s">
        <v>0</v>
      </c>
      <c r="B63" s="72" t="s">
        <v>45</v>
      </c>
      <c r="C63" s="73"/>
      <c r="D63" s="29" t="s">
        <v>46</v>
      </c>
      <c r="E63" s="29" t="s">
        <v>47</v>
      </c>
      <c r="F63" s="29" t="s">
        <v>48</v>
      </c>
      <c r="G63" s="29" t="s">
        <v>49</v>
      </c>
    </row>
    <row r="64" spans="1:9" x14ac:dyDescent="0.25">
      <c r="A64" s="29">
        <v>1</v>
      </c>
      <c r="B64" s="72">
        <v>2</v>
      </c>
      <c r="C64" s="73"/>
      <c r="D64" s="29">
        <v>3</v>
      </c>
      <c r="E64" s="29">
        <v>4</v>
      </c>
      <c r="F64" s="29">
        <v>5</v>
      </c>
      <c r="G64" s="29">
        <v>6</v>
      </c>
    </row>
    <row r="65" spans="1:9" ht="31.5" customHeight="1" x14ac:dyDescent="0.25">
      <c r="A65" s="11">
        <v>1</v>
      </c>
      <c r="B65" s="74" t="s">
        <v>50</v>
      </c>
      <c r="C65" s="75"/>
      <c r="D65" s="20">
        <v>0</v>
      </c>
      <c r="E65" s="20">
        <f>G33+H54</f>
        <v>779258.42999999993</v>
      </c>
      <c r="F65" s="20">
        <v>656708.61</v>
      </c>
      <c r="G65" s="12">
        <f>E65-F65</f>
        <v>122549.81999999995</v>
      </c>
      <c r="I65" s="22"/>
    </row>
    <row r="66" spans="1:9" ht="32.25" customHeight="1" x14ac:dyDescent="0.25">
      <c r="A66" s="11">
        <v>2</v>
      </c>
      <c r="B66" s="74" t="s">
        <v>51</v>
      </c>
      <c r="C66" s="75"/>
      <c r="D66" s="20">
        <v>0</v>
      </c>
      <c r="E66" s="20" t="s">
        <v>39</v>
      </c>
      <c r="F66" s="20" t="s">
        <v>39</v>
      </c>
      <c r="G66" s="12" t="s">
        <v>39</v>
      </c>
    </row>
    <row r="67" spans="1:9" x14ac:dyDescent="0.25">
      <c r="A67" s="76" t="s">
        <v>38</v>
      </c>
      <c r="B67" s="77"/>
      <c r="C67" s="78"/>
      <c r="D67" s="20">
        <f>SUM(D65:D66)</f>
        <v>0</v>
      </c>
      <c r="E67" s="20">
        <f>SUM(E65:E66)</f>
        <v>779258.42999999993</v>
      </c>
      <c r="F67" s="20">
        <f>SUM(F65:F66)</f>
        <v>656708.61</v>
      </c>
      <c r="G67" s="12">
        <f>SUM(G65:G66)</f>
        <v>122549.81999999995</v>
      </c>
    </row>
  </sheetData>
  <mergeCells count="71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B28:C28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H41:I41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B42:C42"/>
    <mergeCell ref="F42:G42"/>
    <mergeCell ref="H42:I42"/>
    <mergeCell ref="B43:C43"/>
    <mergeCell ref="H43:I43"/>
    <mergeCell ref="B64:C64"/>
    <mergeCell ref="B65:C65"/>
    <mergeCell ref="B66:C66"/>
    <mergeCell ref="A67:C67"/>
    <mergeCell ref="B45:C45"/>
    <mergeCell ref="B46:C46"/>
    <mergeCell ref="B47:C47"/>
    <mergeCell ref="A55:I55"/>
    <mergeCell ref="D57:F57"/>
    <mergeCell ref="D58:F58"/>
    <mergeCell ref="D59:F59"/>
    <mergeCell ref="A61:I61"/>
    <mergeCell ref="B63:C63"/>
    <mergeCell ref="A52:D52"/>
    <mergeCell ref="F52:G52"/>
    <mergeCell ref="H52:I52"/>
    <mergeCell ref="B51:C51"/>
    <mergeCell ref="H51:I51"/>
    <mergeCell ref="B44:C44"/>
    <mergeCell ref="H44:I44"/>
    <mergeCell ref="B49:C49"/>
    <mergeCell ref="H49:I49"/>
    <mergeCell ref="B50:C50"/>
    <mergeCell ref="H50:I50"/>
    <mergeCell ref="H45:I45"/>
    <mergeCell ref="H46:I46"/>
    <mergeCell ref="H47:I47"/>
    <mergeCell ref="B48:C48"/>
    <mergeCell ref="H48:I48"/>
  </mergeCells>
  <hyperlinks>
    <hyperlink ref="H52" r:id="rId1" location="!/workplanning?mainForm=true"/>
    <hyperlink ref="C15" r:id="rId2" display="upravdom19.12@mail.ru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36</vt:i4>
      </vt:variant>
    </vt:vector>
  </HeadingPairs>
  <TitlesOfParts>
    <vt:vector size="36" baseType="lpstr">
      <vt:lpstr>Героев 4</vt:lpstr>
      <vt:lpstr>Героев 6</vt:lpstr>
      <vt:lpstr>Героев 7</vt:lpstr>
      <vt:lpstr>Героев 9</vt:lpstr>
      <vt:lpstr>Героев 9 к.2</vt:lpstr>
      <vt:lpstr>Героев 14</vt:lpstr>
      <vt:lpstr>Севастопольская 2</vt:lpstr>
      <vt:lpstr>Севастопольская 3</vt:lpstr>
      <vt:lpstr>Севастопольская 4</vt:lpstr>
      <vt:lpstr>Севастопольская 5</vt:lpstr>
      <vt:lpstr>Севастопольская 6</vt:lpstr>
      <vt:lpstr>Севастопольская 8</vt:lpstr>
      <vt:lpstr>Севастопольская 9</vt:lpstr>
      <vt:lpstr>Севастопольская 10</vt:lpstr>
      <vt:lpstr>Севастопольская 11</vt:lpstr>
      <vt:lpstr>Севастопольская 12</vt:lpstr>
      <vt:lpstr>Севастопольская 13</vt:lpstr>
      <vt:lpstr>Севастопольская 14</vt:lpstr>
      <vt:lpstr>Севастопольская 15</vt:lpstr>
      <vt:lpstr>Севастопольская 16</vt:lpstr>
      <vt:lpstr>Севастопольская 17</vt:lpstr>
      <vt:lpstr>Севастопольская 18</vt:lpstr>
      <vt:lpstr>Севастопольская 19</vt:lpstr>
      <vt:lpstr>Севастопольская 20</vt:lpstr>
      <vt:lpstr>Севастопольская 21</vt:lpstr>
      <vt:lpstr>Севастопольская 23</vt:lpstr>
      <vt:lpstr>Севастопольская 25</vt:lpstr>
      <vt:lpstr>Севастопольская 27</vt:lpstr>
      <vt:lpstr>Севастопольская 29</vt:lpstr>
      <vt:lpstr>Сердюкова 5</vt:lpstr>
      <vt:lpstr>Сердюкова 9</vt:lpstr>
      <vt:lpstr>Сердюкова 9А</vt:lpstr>
      <vt:lpstr>Сердюкова 11</vt:lpstr>
      <vt:lpstr>пер.Марченко 6</vt:lpstr>
      <vt:lpstr>Спортивная 10</vt:lpstr>
      <vt:lpstr>Доходы, расходы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2026-03-23T07:01:07Z</dcterms:modified>
</cp:coreProperties>
</file>